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wethuFakude\OneDrive - csir.co.za\2025-26 Team SS reviews\Riva\"/>
    </mc:Choice>
  </mc:AlternateContent>
  <xr:revisionPtr revIDLastSave="0" documentId="8_{A0606BE3-8185-47E8-AA0B-BC26B49F8D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ver Page" sheetId="3" r:id="rId1"/>
    <sheet name="Preliminaries &amp; Generals" sheetId="5" r:id="rId2"/>
    <sheet name="HVAC" sheetId="7" r:id="rId3"/>
    <sheet name="Summary" sheetId="6" r:id="rId4"/>
  </sheets>
  <definedNames>
    <definedName name="_xlnm.Print_Area" localSheetId="0">'Cover Page'!$A$3:$F$79</definedName>
    <definedName name="_xlnm.Print_Area" localSheetId="2">HVAC!$A$2:$F$122</definedName>
    <definedName name="_xlnm.Print_Area" localSheetId="1">'Preliminaries &amp; Generals'!$A$2:$F$64</definedName>
    <definedName name="_xlnm.Print_Area" localSheetId="3">Summary!$A$2:$E$49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7" l="1"/>
  <c r="A101" i="7"/>
  <c r="F99" i="7"/>
  <c r="A99" i="7"/>
  <c r="F55" i="7"/>
  <c r="A14" i="7"/>
  <c r="F68" i="7"/>
  <c r="F67" i="7"/>
  <c r="F66" i="7"/>
  <c r="F65" i="7"/>
  <c r="F64" i="7"/>
  <c r="F97" i="7"/>
  <c r="F96" i="7"/>
  <c r="F93" i="7"/>
  <c r="F94" i="7"/>
  <c r="F92" i="7"/>
  <c r="F78" i="7"/>
  <c r="F72" i="7"/>
  <c r="F90" i="7"/>
  <c r="F89" i="7"/>
  <c r="F88" i="7"/>
  <c r="F87" i="7"/>
  <c r="F84" i="7"/>
  <c r="F83" i="7"/>
  <c r="F82" i="7"/>
  <c r="F77" i="7"/>
  <c r="F76" i="7"/>
  <c r="F48" i="7"/>
  <c r="F45" i="7"/>
  <c r="F44" i="7"/>
  <c r="F43" i="7"/>
  <c r="F42" i="7"/>
  <c r="F39" i="7"/>
  <c r="F38" i="7"/>
  <c r="F37" i="7"/>
  <c r="F33" i="7"/>
  <c r="F32" i="7"/>
  <c r="F28" i="7"/>
  <c r="F24" i="7"/>
  <c r="F23" i="7"/>
  <c r="F22" i="7"/>
  <c r="F21" i="7"/>
  <c r="F14" i="7"/>
  <c r="F121" i="7" l="1"/>
  <c r="E15" i="6" s="1"/>
  <c r="A14" i="6"/>
  <c r="E41" i="6"/>
  <c r="A6" i="6" l="1"/>
  <c r="A17" i="5"/>
  <c r="F17" i="5"/>
  <c r="F25" i="5" l="1"/>
  <c r="F23" i="5"/>
  <c r="F21" i="5"/>
  <c r="F19" i="5"/>
  <c r="F15" i="5"/>
  <c r="F13" i="5"/>
  <c r="A21" i="7" l="1"/>
  <c r="A22" i="7" s="1"/>
  <c r="A23" i="7" s="1"/>
  <c r="A24" i="7" s="1"/>
  <c r="A28" i="7" s="1"/>
  <c r="A32" i="7" s="1"/>
  <c r="A33" i="7" s="1"/>
  <c r="A6" i="7" l="1"/>
  <c r="A13" i="5" l="1"/>
  <c r="A15" i="5" s="1"/>
  <c r="A19" i="5" l="1"/>
  <c r="A21" i="5" s="1"/>
  <c r="A23" i="5" s="1"/>
  <c r="A25" i="5" s="1"/>
  <c r="A15" i="6" l="1"/>
  <c r="F63" i="5" l="1"/>
  <c r="E14" i="6" s="1"/>
  <c r="A37" i="7"/>
  <c r="A38" i="7" s="1"/>
  <c r="A39" i="7" s="1"/>
  <c r="A42" i="7" s="1"/>
  <c r="A43" i="7" s="1"/>
  <c r="A44" i="7" s="1"/>
  <c r="A45" i="7" s="1"/>
  <c r="A48" i="7" s="1"/>
  <c r="A64" i="7" s="1"/>
  <c r="A65" i="7" s="1"/>
  <c r="A66" i="7" s="1"/>
  <c r="A67" i="7" s="1"/>
  <c r="A68" i="7" s="1"/>
  <c r="A72" i="7" s="1"/>
  <c r="A76" i="7" l="1"/>
  <c r="A77" i="7" s="1"/>
  <c r="A78" i="7" l="1"/>
  <c r="A82" i="7" s="1"/>
  <c r="A83" i="7" s="1"/>
  <c r="A84" i="7" s="1"/>
  <c r="A87" i="7" s="1"/>
  <c r="A88" i="7" s="1"/>
  <c r="A89" i="7" s="1"/>
  <c r="A90" i="7" s="1"/>
  <c r="A92" i="7" s="1"/>
  <c r="A93" i="7" s="1"/>
  <c r="A94" i="7" s="1"/>
  <c r="A96" i="7" s="1"/>
  <c r="A97" i="7" s="1"/>
  <c r="E35" i="6"/>
  <c r="E39" i="6" s="1"/>
  <c r="E4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tc={F1B4229D-D78C-431D-8243-209352BF71C1}</author>
    <author>tc={6065D64B-B64E-4D55-9C54-794CA5F8203A}</author>
  </authors>
  <commentList>
    <comment ref="B14" authorId="0" shapeId="0" xr:uid="{F1B4229D-D78C-431D-8243-209352BF71C1}">
      <text>
        <t>[Threaded comment]
Your version of Excel allows you to read this threaded comment; however, any edits to it will get removed if the file is opened in a newer version of Excel. Learn more: https://go.microsoft.com/fwlink/?linkid=870924
Comment:
    Is Axial not a brand? Add or equivalent If it is</t>
      </text>
    </comment>
    <comment ref="B48" authorId="1" shapeId="0" xr:uid="{6065D64B-B64E-4D55-9C54-794CA5F8203A}">
      <text>
        <t>[Threaded comment]
Your version of Excel allows you to read this threaded comment; however, any edits to it will get removed if the file is opened in a newer version of Excel. Learn more: https://go.microsoft.com/fwlink/?linkid=870924
Comment:
    Refer to earlier comment</t>
      </text>
    </comment>
  </commentList>
</comments>
</file>

<file path=xl/sharedStrings.xml><?xml version="1.0" encoding="utf-8"?>
<sst xmlns="http://schemas.openxmlformats.org/spreadsheetml/2006/main" count="155" uniqueCount="74">
  <si>
    <t>ITEM NO</t>
  </si>
  <si>
    <t>DESCRIPTION</t>
  </si>
  <si>
    <t>UNIT</t>
  </si>
  <si>
    <t>RATE</t>
  </si>
  <si>
    <t>TENDERED BOQ QUANTITY</t>
  </si>
  <si>
    <t>TENDERED AMOUNT</t>
  </si>
  <si>
    <t>sum</t>
  </si>
  <si>
    <t xml:space="preserve">TOTAL CARRIED FORWARD </t>
  </si>
  <si>
    <t>Preliminaries and General</t>
  </si>
  <si>
    <t>Establishment of Site</t>
  </si>
  <si>
    <t>Twelve month guarantee</t>
  </si>
  <si>
    <t>No</t>
  </si>
  <si>
    <t>As-Built drawings</t>
  </si>
  <si>
    <t>Minor Builder's work &amp; making good</t>
  </si>
  <si>
    <t>Transportation</t>
  </si>
  <si>
    <t>Hiring of scaffolding and Rigging of the equipments</t>
  </si>
  <si>
    <t>SUBJECT :  BILL OF QUANTITIES</t>
  </si>
  <si>
    <t xml:space="preserve">PART 1       </t>
  </si>
  <si>
    <t>BILL NO. 1 - PRELIMINARIES &amp; GENERAL</t>
  </si>
  <si>
    <t xml:space="preserve">PART 2     </t>
  </si>
  <si>
    <t>BILL NO. 2 - HVAC</t>
  </si>
  <si>
    <t>FROM PART NO.</t>
  </si>
  <si>
    <t>PAGE NO.</t>
  </si>
  <si>
    <t>MAIN OFFER</t>
  </si>
  <si>
    <t>PRELIMINARIES &amp; GENERALS</t>
  </si>
  <si>
    <t>HVAC</t>
  </si>
  <si>
    <t>M</t>
  </si>
  <si>
    <t>Installation to be complete with anti-vibration mounts, canvass collars and support brackets where required</t>
  </si>
  <si>
    <t>Galvanised ducting (uninsulated),SABS spec for medium pressure ductwork. (Air passage sizes indicated on tender drawings for measurement)</t>
  </si>
  <si>
    <t>DIFFUSERS/GRILLES</t>
  </si>
  <si>
    <t>Testing and commissioning of HVAC system</t>
  </si>
  <si>
    <t>BILL NO. 3 - SUMMARY</t>
  </si>
  <si>
    <t>PART 3</t>
  </si>
  <si>
    <t>SUB TOTAL BILL OF QUANTITIES (Excl. VAT)</t>
  </si>
  <si>
    <t xml:space="preserve">ADD 10% CONTINGENCY </t>
  </si>
  <si>
    <t>BILL OF MATERIALS
 MECHANICAL INSTALLATION
BUILDING 37, CLINIC</t>
  </si>
  <si>
    <t>BUILDING 37, CLINIC</t>
  </si>
  <si>
    <t>CLINIC</t>
  </si>
  <si>
    <t>200 x 200</t>
  </si>
  <si>
    <t>250 x 200</t>
  </si>
  <si>
    <t>150 x 200</t>
  </si>
  <si>
    <t>Bends</t>
  </si>
  <si>
    <t>200 x 200, 90 degree bend</t>
  </si>
  <si>
    <t>Transformation pieces</t>
  </si>
  <si>
    <t>250 x 200 to 200 x 200</t>
  </si>
  <si>
    <t>200 x 200 to 150 x 200</t>
  </si>
  <si>
    <t>Rectengular uninsulated ducting</t>
  </si>
  <si>
    <t>Duct spigots</t>
  </si>
  <si>
    <t>Diameter 150</t>
  </si>
  <si>
    <t xml:space="preserve">Flexible duct </t>
  </si>
  <si>
    <t>Sum</t>
  </si>
  <si>
    <t>Duct to fan connection pieces to be measured on site</t>
  </si>
  <si>
    <t>Diameter 150 supply air spiral disc valves c/w volume control dampers</t>
  </si>
  <si>
    <t>Diameter 400 x 600 long attenuators</t>
  </si>
  <si>
    <t>Diamter 150 volume control dampers</t>
  </si>
  <si>
    <t>Fresh Air System (FAF-2)</t>
  </si>
  <si>
    <t>150 x 200, 90 degree bend</t>
  </si>
  <si>
    <t>250 x 200 to 150 x 200</t>
  </si>
  <si>
    <t xml:space="preserve">450 x 300 Weather Louvre, Natural anodised c/w fresh air Plenum box, dust washable filters &amp; wiremesh </t>
  </si>
  <si>
    <t>Fresh Air System (FAF-3)</t>
  </si>
  <si>
    <r>
      <t>Ø400 Axial Flow Fan 270 l/s, 255 P</t>
    </r>
    <r>
      <rPr>
        <sz val="11"/>
        <color indexed="8"/>
        <rFont val="Arial"/>
        <family val="2"/>
      </rPr>
      <t xml:space="preserve">a </t>
    </r>
  </si>
  <si>
    <r>
      <t>Ø400 Axial Flow Fan 380 l/s, 275 P</t>
    </r>
    <r>
      <rPr>
        <sz val="11"/>
        <color indexed="8"/>
        <rFont val="Arial"/>
        <family val="2"/>
      </rPr>
      <t xml:space="preserve">a </t>
    </r>
  </si>
  <si>
    <t>300 x 200</t>
  </si>
  <si>
    <t>300 x 200 to 250 x 200</t>
  </si>
  <si>
    <t>Diameter 150 straight duct spigot</t>
  </si>
  <si>
    <t>200x150 Door grilles</t>
  </si>
  <si>
    <t>250x250 Door grilles</t>
  </si>
  <si>
    <t>300x300 Door grilles</t>
  </si>
  <si>
    <t>Diameter 280 ceiling mounted extraction fan linked with light switch</t>
  </si>
  <si>
    <t>Diameter 330 ceiling mounted extraction fan linked with light switch</t>
  </si>
  <si>
    <t>TOTAL CARRIED FORWARD TO FORM OF TENDER (EXCLUDING VAT)</t>
  </si>
  <si>
    <t xml:space="preserve"> TOTAL BILL OF QUANTITIES (Incl. 15% VAT)</t>
  </si>
  <si>
    <t>Supply and install timer to be set for 12 hour operation.</t>
  </si>
  <si>
    <t>Allow for eletrical connections from the DB to the electrical euipment (isolators, electrical cables, wiring, circuit breakers etc). External isolators to be watreproof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</si>
</sst>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[$R-1C09]\ #,##0.00"/>
    <numFmt numFmtId="168" formatCode="0.000"/>
    <numFmt numFmtId="169" formatCode="&quot;R&quot;\ #,##0"/>
  </numFmts>
  <fonts count="38" x14ac:knownFonts="1"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24"/>
      <color rgb="FF000000"/>
      <name val="Arial"/>
      <family val="2"/>
    </font>
    <font>
      <b/>
      <sz val="14"/>
      <name val="Univers"/>
      <family val="2"/>
    </font>
    <font>
      <b/>
      <u/>
      <sz val="10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sz val="9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sz val="8"/>
      <name val="Calibri"/>
      <family val="2"/>
    </font>
    <font>
      <sz val="9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59">
    <xf numFmtId="0" fontId="0" fillId="0" borderId="0" xfId="0"/>
    <xf numFmtId="0" fontId="20" fillId="0" borderId="0" xfId="0" applyFont="1"/>
    <xf numFmtId="0" fontId="20" fillId="24" borderId="0" xfId="0" applyFont="1" applyFill="1"/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1" fillId="0" borderId="0" xfId="0" applyFont="1"/>
    <xf numFmtId="0" fontId="21" fillId="0" borderId="10" xfId="0" applyFont="1" applyBorder="1" applyAlignment="1">
      <alignment wrapText="1"/>
    </xf>
    <xf numFmtId="49" fontId="21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64" fontId="23" fillId="0" borderId="10" xfId="0" applyNumberFormat="1" applyFont="1" applyBorder="1" applyAlignment="1">
      <alignment horizontal="center" vertical="center" wrapText="1"/>
    </xf>
    <xf numFmtId="0" fontId="22" fillId="0" borderId="0" xfId="0" applyFont="1"/>
    <xf numFmtId="166" fontId="21" fillId="0" borderId="10" xfId="29" applyNumberFormat="1" applyFont="1" applyFill="1" applyBorder="1"/>
    <xf numFmtId="166" fontId="21" fillId="0" borderId="10" xfId="29" applyNumberFormat="1" applyFont="1" applyFill="1" applyBorder="1" applyAlignment="1">
      <alignment wrapText="1"/>
    </xf>
    <xf numFmtId="0" fontId="23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164" fontId="23" fillId="0" borderId="16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26" fillId="0" borderId="0" xfId="0" applyFont="1"/>
    <xf numFmtId="0" fontId="26" fillId="0" borderId="0" xfId="0" applyFont="1" applyAlignment="1">
      <alignment horizontal="center"/>
    </xf>
    <xf numFmtId="164" fontId="23" fillId="0" borderId="0" xfId="0" applyNumberFormat="1" applyFont="1" applyAlignment="1">
      <alignment horizontal="center" vertical="center" wrapText="1"/>
    </xf>
    <xf numFmtId="164" fontId="21" fillId="0" borderId="10" xfId="29" applyFont="1" applyFill="1" applyBorder="1" applyAlignment="1">
      <alignment horizontal="right"/>
    </xf>
    <xf numFmtId="164" fontId="26" fillId="0" borderId="0" xfId="0" applyNumberFormat="1" applyFont="1"/>
    <xf numFmtId="164" fontId="21" fillId="0" borderId="0" xfId="0" applyNumberFormat="1" applyFont="1" applyAlignment="1">
      <alignment horizontal="center" vertical="center" wrapText="1"/>
    </xf>
    <xf numFmtId="164" fontId="21" fillId="0" borderId="0" xfId="29" applyFont="1" applyFill="1" applyBorder="1" applyAlignment="1">
      <alignment horizontal="right"/>
    </xf>
    <xf numFmtId="166" fontId="21" fillId="0" borderId="0" xfId="29" applyNumberFormat="1" applyFont="1" applyFill="1" applyBorder="1"/>
    <xf numFmtId="0" fontId="21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 wrapText="1"/>
    </xf>
    <xf numFmtId="164" fontId="23" fillId="0" borderId="19" xfId="0" applyNumberFormat="1" applyFont="1" applyBorder="1" applyAlignment="1">
      <alignment horizontal="center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164" fontId="23" fillId="0" borderId="20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2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/>
    </xf>
    <xf numFmtId="164" fontId="21" fillId="0" borderId="15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 wrapText="1"/>
    </xf>
    <xf numFmtId="164" fontId="23" fillId="0" borderId="10" xfId="29" applyFont="1" applyFill="1" applyBorder="1" applyAlignment="1">
      <alignment horizontal="right"/>
    </xf>
    <xf numFmtId="0" fontId="23" fillId="0" borderId="13" xfId="0" applyFont="1" applyBorder="1" applyAlignment="1">
      <alignment horizontal="center" vertical="center" textRotation="90" wrapText="1"/>
    </xf>
    <xf numFmtId="164" fontId="23" fillId="0" borderId="13" xfId="30" applyFont="1" applyFill="1" applyBorder="1" applyAlignment="1">
      <alignment horizontal="center" vertical="center" wrapText="1"/>
    </xf>
    <xf numFmtId="165" fontId="23" fillId="0" borderId="13" xfId="28" applyFont="1" applyFill="1" applyBorder="1" applyAlignment="1">
      <alignment horizontal="center" vertical="center" wrapText="1"/>
    </xf>
    <xf numFmtId="0" fontId="26" fillId="0" borderId="17" xfId="0" applyFont="1" applyBorder="1"/>
    <xf numFmtId="0" fontId="26" fillId="0" borderId="17" xfId="0" applyFont="1" applyBorder="1" applyAlignment="1">
      <alignment horizontal="center"/>
    </xf>
    <xf numFmtId="164" fontId="23" fillId="0" borderId="21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0" fontId="26" fillId="0" borderId="12" xfId="0" applyFont="1" applyBorder="1"/>
    <xf numFmtId="0" fontId="26" fillId="0" borderId="12" xfId="0" applyFont="1" applyBorder="1" applyAlignment="1">
      <alignment horizontal="center"/>
    </xf>
    <xf numFmtId="164" fontId="26" fillId="0" borderId="12" xfId="0" applyNumberFormat="1" applyFont="1" applyBorder="1"/>
    <xf numFmtId="0" fontId="26" fillId="0" borderId="12" xfId="0" applyFont="1" applyBorder="1" applyAlignment="1">
      <alignment horizontal="center" vertical="center"/>
    </xf>
    <xf numFmtId="0" fontId="26" fillId="0" borderId="19" xfId="0" applyFont="1" applyBorder="1"/>
    <xf numFmtId="0" fontId="26" fillId="0" borderId="18" xfId="0" applyFont="1" applyBorder="1"/>
    <xf numFmtId="0" fontId="26" fillId="0" borderId="14" xfId="0" applyFont="1" applyBorder="1" applyAlignment="1">
      <alignment horizontal="center"/>
    </xf>
    <xf numFmtId="0" fontId="26" fillId="0" borderId="15" xfId="0" applyFont="1" applyBorder="1"/>
    <xf numFmtId="0" fontId="26" fillId="0" borderId="15" xfId="0" applyFont="1" applyBorder="1" applyAlignment="1">
      <alignment horizontal="center"/>
    </xf>
    <xf numFmtId="164" fontId="26" fillId="0" borderId="15" xfId="0" applyNumberFormat="1" applyFont="1" applyBorder="1"/>
    <xf numFmtId="0" fontId="26" fillId="0" borderId="15" xfId="0" applyFont="1" applyBorder="1" applyAlignment="1">
      <alignment horizontal="center" vertical="center"/>
    </xf>
    <xf numFmtId="0" fontId="26" fillId="0" borderId="20" xfId="0" applyFont="1" applyBorder="1"/>
    <xf numFmtId="0" fontId="23" fillId="25" borderId="21" xfId="0" applyFont="1" applyFill="1" applyBorder="1" applyAlignment="1">
      <alignment horizontal="center" vertical="center" textRotation="90" wrapText="1"/>
    </xf>
    <xf numFmtId="0" fontId="23" fillId="25" borderId="21" xfId="0" applyFont="1" applyFill="1" applyBorder="1" applyAlignment="1">
      <alignment vertical="center" wrapText="1"/>
    </xf>
    <xf numFmtId="0" fontId="23" fillId="25" borderId="21" xfId="0" applyFont="1" applyFill="1" applyBorder="1" applyAlignment="1">
      <alignment horizontal="center" vertical="center" wrapText="1"/>
    </xf>
    <xf numFmtId="164" fontId="23" fillId="25" borderId="21" xfId="30" applyFont="1" applyFill="1" applyBorder="1" applyAlignment="1">
      <alignment horizontal="center" vertical="center" wrapText="1"/>
    </xf>
    <xf numFmtId="165" fontId="23" fillId="25" borderId="21" xfId="28" applyFont="1" applyFill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left" vertical="center" wrapText="1"/>
    </xf>
    <xf numFmtId="0" fontId="29" fillId="26" borderId="11" xfId="0" applyFont="1" applyFill="1" applyBorder="1"/>
    <xf numFmtId="0" fontId="30" fillId="26" borderId="12" xfId="0" applyFont="1" applyFill="1" applyBorder="1"/>
    <xf numFmtId="0" fontId="31" fillId="26" borderId="12" xfId="0" applyFont="1" applyFill="1" applyBorder="1"/>
    <xf numFmtId="167" fontId="31" fillId="26" borderId="19" xfId="0" applyNumberFormat="1" applyFont="1" applyFill="1" applyBorder="1"/>
    <xf numFmtId="0" fontId="31" fillId="26" borderId="17" xfId="0" applyFont="1" applyFill="1" applyBorder="1"/>
    <xf numFmtId="0" fontId="31" fillId="26" borderId="0" xfId="0" applyFont="1" applyFill="1"/>
    <xf numFmtId="167" fontId="31" fillId="26" borderId="18" xfId="0" applyNumberFormat="1" applyFont="1" applyFill="1" applyBorder="1"/>
    <xf numFmtId="0" fontId="29" fillId="26" borderId="22" xfId="0" applyFont="1" applyFill="1" applyBorder="1"/>
    <xf numFmtId="0" fontId="30" fillId="26" borderId="23" xfId="0" applyFont="1" applyFill="1" applyBorder="1"/>
    <xf numFmtId="0" fontId="31" fillId="26" borderId="23" xfId="0" applyFont="1" applyFill="1" applyBorder="1"/>
    <xf numFmtId="167" fontId="31" fillId="26" borderId="24" xfId="0" applyNumberFormat="1" applyFont="1" applyFill="1" applyBorder="1"/>
    <xf numFmtId="0" fontId="32" fillId="0" borderId="17" xfId="0" applyFont="1" applyBorder="1"/>
    <xf numFmtId="0" fontId="30" fillId="0" borderId="0" xfId="0" applyFont="1"/>
    <xf numFmtId="0" fontId="31" fillId="0" borderId="0" xfId="0" applyFont="1"/>
    <xf numFmtId="167" fontId="31" fillId="0" borderId="18" xfId="0" applyNumberFormat="1" applyFont="1" applyBorder="1"/>
    <xf numFmtId="168" fontId="23" fillId="0" borderId="25" xfId="0" applyNumberFormat="1" applyFont="1" applyBorder="1" applyAlignment="1">
      <alignment vertical="center"/>
    </xf>
    <xf numFmtId="0" fontId="33" fillId="0" borderId="26" xfId="0" applyFont="1" applyBorder="1" applyAlignment="1">
      <alignment wrapText="1"/>
    </xf>
    <xf numFmtId="0" fontId="33" fillId="0" borderId="26" xfId="0" applyFont="1" applyBorder="1" applyAlignment="1">
      <alignment horizontal="center"/>
    </xf>
    <xf numFmtId="169" fontId="33" fillId="0" borderId="26" xfId="0" applyNumberFormat="1" applyFont="1" applyBorder="1"/>
    <xf numFmtId="167" fontId="33" fillId="0" borderId="27" xfId="0" applyNumberFormat="1" applyFont="1" applyBorder="1"/>
    <xf numFmtId="168" fontId="23" fillId="0" borderId="28" xfId="0" applyNumberFormat="1" applyFont="1" applyBorder="1" applyAlignment="1">
      <alignment vertical="center"/>
    </xf>
    <xf numFmtId="0" fontId="33" fillId="0" borderId="29" xfId="0" applyFont="1" applyBorder="1" applyAlignment="1">
      <alignment wrapText="1"/>
    </xf>
    <xf numFmtId="0" fontId="33" fillId="0" borderId="29" xfId="0" applyFont="1" applyBorder="1" applyAlignment="1">
      <alignment horizontal="center"/>
    </xf>
    <xf numFmtId="169" fontId="33" fillId="0" borderId="29" xfId="0" applyNumberFormat="1" applyFont="1" applyBorder="1"/>
    <xf numFmtId="167" fontId="33" fillId="0" borderId="30" xfId="0" applyNumberFormat="1" applyFont="1" applyBorder="1"/>
    <xf numFmtId="0" fontId="23" fillId="0" borderId="21" xfId="0" applyFont="1" applyBorder="1" applyAlignment="1">
      <alignment horizontal="center" vertical="center" wrapText="1"/>
    </xf>
    <xf numFmtId="168" fontId="21" fillId="0" borderId="31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textRotation="90" wrapText="1"/>
    </xf>
    <xf numFmtId="0" fontId="23" fillId="0" borderId="16" xfId="0" applyFont="1" applyBorder="1" applyAlignment="1">
      <alignment vertical="center" wrapText="1"/>
    </xf>
    <xf numFmtId="167" fontId="23" fillId="0" borderId="21" xfId="0" applyNumberFormat="1" applyFont="1" applyBorder="1" applyAlignment="1">
      <alignment horizontal="center" vertical="center" wrapText="1"/>
    </xf>
    <xf numFmtId="164" fontId="23" fillId="0" borderId="16" xfId="3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wrapText="1"/>
    </xf>
    <xf numFmtId="168" fontId="24" fillId="0" borderId="10" xfId="0" applyNumberFormat="1" applyFont="1" applyBorder="1" applyAlignment="1">
      <alignment vertical="center"/>
    </xf>
    <xf numFmtId="0" fontId="0" fillId="0" borderId="10" xfId="0" applyBorder="1" applyAlignment="1">
      <alignment wrapText="1"/>
    </xf>
    <xf numFmtId="0" fontId="15" fillId="0" borderId="10" xfId="0" applyFont="1" applyBorder="1" applyAlignment="1">
      <alignment wrapText="1"/>
    </xf>
    <xf numFmtId="168" fontId="21" fillId="0" borderId="17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0" fontId="24" fillId="0" borderId="0" xfId="0" applyFont="1" applyAlignment="1">
      <alignment vertical="center" wrapText="1"/>
    </xf>
    <xf numFmtId="0" fontId="34" fillId="0" borderId="10" xfId="0" applyFont="1" applyBorder="1" applyAlignment="1">
      <alignment wrapText="1"/>
    </xf>
    <xf numFmtId="49" fontId="21" fillId="0" borderId="16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166" fontId="23" fillId="0" borderId="10" xfId="29" applyNumberFormat="1" applyFont="1" applyFill="1" applyBorder="1"/>
    <xf numFmtId="49" fontId="21" fillId="0" borderId="17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4" fillId="0" borderId="10" xfId="0" applyFont="1" applyBorder="1" applyAlignment="1">
      <alignment horizontal="center" vertical="center" wrapText="1"/>
    </xf>
    <xf numFmtId="4" fontId="26" fillId="0" borderId="0" xfId="0" applyNumberFormat="1" applyFont="1"/>
    <xf numFmtId="43" fontId="26" fillId="0" borderId="0" xfId="0" applyNumberFormat="1" applyFont="1"/>
    <xf numFmtId="164" fontId="26" fillId="0" borderId="0" xfId="0" applyNumberFormat="1" applyFont="1" applyAlignment="1">
      <alignment horizontal="center"/>
    </xf>
    <xf numFmtId="164" fontId="20" fillId="0" borderId="0" xfId="0" applyNumberFormat="1" applyFont="1"/>
    <xf numFmtId="0" fontId="15" fillId="0" borderId="0" xfId="0" applyFont="1"/>
    <xf numFmtId="164" fontId="2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35" fillId="0" borderId="18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168" fontId="21" fillId="0" borderId="10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/>
    </xf>
    <xf numFmtId="0" fontId="28" fillId="25" borderId="11" xfId="0" applyFont="1" applyFill="1" applyBorder="1" applyAlignment="1">
      <alignment horizontal="center" vertical="center" wrapText="1"/>
    </xf>
    <xf numFmtId="0" fontId="28" fillId="25" borderId="12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5" borderId="17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/>
    </xf>
    <xf numFmtId="0" fontId="28" fillId="25" borderId="18" xfId="0" applyFont="1" applyFill="1" applyBorder="1" applyAlignment="1">
      <alignment horizontal="center" vertical="center" wrapText="1"/>
    </xf>
    <xf numFmtId="0" fontId="28" fillId="25" borderId="14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25" borderId="20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 xr:uid="{00000000-0005-0000-0000-00001C000000}"/>
    <cellStyle name="Comma0" xfId="47" xr:uid="{00000000-0005-0000-0000-00001D000000}"/>
    <cellStyle name="Currency" xfId="29" builtinId="4"/>
    <cellStyle name="Currency 2" xfId="30" xr:uid="{00000000-0005-0000-0000-00001F000000}"/>
    <cellStyle name="Currency 3" xfId="48" xr:uid="{00000000-0005-0000-0000-000020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B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2</xdr:row>
      <xdr:rowOff>0</xdr:rowOff>
    </xdr:from>
    <xdr:to>
      <xdr:col>1</xdr:col>
      <xdr:colOff>1795556</xdr:colOff>
      <xdr:row>3</xdr:row>
      <xdr:rowOff>5184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40822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29</xdr:row>
      <xdr:rowOff>0</xdr:rowOff>
    </xdr:from>
    <xdr:to>
      <xdr:col>1</xdr:col>
      <xdr:colOff>1828800</xdr:colOff>
      <xdr:row>29</xdr:row>
      <xdr:rowOff>152400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29</xdr:row>
      <xdr:rowOff>0</xdr:rowOff>
    </xdr:from>
    <xdr:to>
      <xdr:col>1</xdr:col>
      <xdr:colOff>1828800</xdr:colOff>
      <xdr:row>29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28</xdr:row>
      <xdr:rowOff>0</xdr:rowOff>
    </xdr:from>
    <xdr:to>
      <xdr:col>1</xdr:col>
      <xdr:colOff>1828800</xdr:colOff>
      <xdr:row>28</xdr:row>
      <xdr:rowOff>152400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28</xdr:row>
      <xdr:rowOff>0</xdr:rowOff>
    </xdr:from>
    <xdr:to>
      <xdr:col>1</xdr:col>
      <xdr:colOff>1828800</xdr:colOff>
      <xdr:row>28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wethu Fakude" id="{40639A49-F47E-4C18-B3F9-C22497EF8949}" userId="S::OFakude@csir.co.za::980138a6-88bd-479d-be90-b1163983c9b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6-01-21T10:00:25.94" personId="{40639A49-F47E-4C18-B3F9-C22497EF8949}" id="{F1B4229D-D78C-431D-8243-209352BF71C1}">
    <text>Is Axial not a brand? Add or equivalent If it is</text>
  </threadedComment>
  <threadedComment ref="B48" dT="2026-01-21T10:00:55.55" personId="{40639A49-F47E-4C18-B3F9-C22497EF8949}" id="{6065D64B-B64E-4D55-9C54-794CA5F8203A}">
    <text>Refer to earlier comment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9"/>
  <sheetViews>
    <sheetView tabSelected="1" view="pageBreakPreview" zoomScale="70" zoomScaleNormal="100" zoomScaleSheetLayoutView="70" zoomScalePageLayoutView="50" workbookViewId="0">
      <selection activeCell="B52" sqref="B52"/>
    </sheetView>
  </sheetViews>
  <sheetFormatPr defaultColWidth="9.09765625" defaultRowHeight="12.5" x14ac:dyDescent="0.25"/>
  <cols>
    <col min="1" max="1" width="9.09765625" style="29"/>
    <col min="2" max="2" width="79.59765625" style="28" customWidth="1"/>
    <col min="3" max="3" width="7" style="29" customWidth="1"/>
    <col min="4" max="4" width="16.69921875" style="32" customWidth="1"/>
    <col min="5" max="5" width="13.59765625" style="37" customWidth="1"/>
    <col min="6" max="6" width="21.69921875" style="28" customWidth="1"/>
    <col min="7" max="7" width="12.8984375" style="28" bestFit="1" customWidth="1"/>
    <col min="8" max="8" width="28.296875" style="28" customWidth="1"/>
    <col min="9" max="9" width="21.3984375" style="28" customWidth="1"/>
    <col min="10" max="10" width="21.8984375" style="28" customWidth="1"/>
    <col min="11" max="16384" width="9.09765625" style="28"/>
  </cols>
  <sheetData>
    <row r="2" spans="1:6" ht="13" thickBot="1" x14ac:dyDescent="0.3"/>
    <row r="3" spans="1:6" x14ac:dyDescent="0.25">
      <c r="A3" s="65"/>
      <c r="B3" s="66"/>
      <c r="C3" s="67"/>
      <c r="D3" s="68"/>
      <c r="E3" s="69"/>
      <c r="F3" s="70"/>
    </row>
    <row r="4" spans="1:6" x14ac:dyDescent="0.25">
      <c r="A4" s="63"/>
      <c r="F4" s="71"/>
    </row>
    <row r="5" spans="1:6" x14ac:dyDescent="0.25">
      <c r="A5" s="63"/>
      <c r="F5" s="71"/>
    </row>
    <row r="6" spans="1:6" x14ac:dyDescent="0.25">
      <c r="A6" s="63"/>
      <c r="F6" s="71"/>
    </row>
    <row r="7" spans="1:6" x14ac:dyDescent="0.25">
      <c r="A7" s="63"/>
      <c r="F7" s="71"/>
    </row>
    <row r="8" spans="1:6" x14ac:dyDescent="0.25">
      <c r="A8" s="63"/>
      <c r="F8" s="71"/>
    </row>
    <row r="9" spans="1:6" x14ac:dyDescent="0.25">
      <c r="A9" s="63"/>
      <c r="F9" s="71"/>
    </row>
    <row r="10" spans="1:6" x14ac:dyDescent="0.25">
      <c r="A10" s="63"/>
      <c r="F10" s="71"/>
    </row>
    <row r="11" spans="1:6" x14ac:dyDescent="0.25">
      <c r="A11" s="63"/>
      <c r="F11" s="71"/>
    </row>
    <row r="12" spans="1:6" x14ac:dyDescent="0.25">
      <c r="A12" s="63"/>
      <c r="F12" s="71"/>
    </row>
    <row r="13" spans="1:6" x14ac:dyDescent="0.25">
      <c r="A13" s="63"/>
      <c r="F13" s="71"/>
    </row>
    <row r="14" spans="1:6" x14ac:dyDescent="0.25">
      <c r="A14" s="63"/>
      <c r="F14" s="71"/>
    </row>
    <row r="15" spans="1:6" x14ac:dyDescent="0.25">
      <c r="A15" s="63"/>
      <c r="F15" s="71"/>
    </row>
    <row r="16" spans="1:6" x14ac:dyDescent="0.25">
      <c r="A16" s="63"/>
      <c r="F16" s="71"/>
    </row>
    <row r="17" spans="1:6" x14ac:dyDescent="0.25">
      <c r="A17" s="63"/>
      <c r="F17" s="71"/>
    </row>
    <row r="18" spans="1:6" x14ac:dyDescent="0.25">
      <c r="A18" s="63"/>
      <c r="F18" s="71"/>
    </row>
    <row r="19" spans="1:6" x14ac:dyDescent="0.25">
      <c r="A19" s="63"/>
      <c r="F19" s="71"/>
    </row>
    <row r="20" spans="1:6" x14ac:dyDescent="0.25">
      <c r="A20" s="63"/>
      <c r="F20" s="71"/>
    </row>
    <row r="21" spans="1:6" x14ac:dyDescent="0.25">
      <c r="A21" s="63"/>
      <c r="F21" s="71"/>
    </row>
    <row r="22" spans="1:6" ht="13" thickBot="1" x14ac:dyDescent="0.3">
      <c r="A22" s="63"/>
      <c r="F22" s="71"/>
    </row>
    <row r="23" spans="1:6" ht="12.75" customHeight="1" x14ac:dyDescent="0.25">
      <c r="A23" s="146" t="s">
        <v>35</v>
      </c>
      <c r="B23" s="147"/>
      <c r="C23" s="147"/>
      <c r="D23" s="147"/>
      <c r="E23" s="147"/>
      <c r="F23" s="148"/>
    </row>
    <row r="24" spans="1:6" x14ac:dyDescent="0.25">
      <c r="A24" s="149"/>
      <c r="B24" s="150"/>
      <c r="C24" s="150"/>
      <c r="D24" s="150"/>
      <c r="E24" s="150"/>
      <c r="F24" s="151"/>
    </row>
    <row r="25" spans="1:6" ht="12.75" customHeight="1" x14ac:dyDescent="0.25">
      <c r="A25" s="149"/>
      <c r="B25" s="150"/>
      <c r="C25" s="150"/>
      <c r="D25" s="150"/>
      <c r="E25" s="150"/>
      <c r="F25" s="151"/>
    </row>
    <row r="26" spans="1:6" x14ac:dyDescent="0.25">
      <c r="A26" s="149"/>
      <c r="B26" s="150"/>
      <c r="C26" s="150"/>
      <c r="D26" s="150"/>
      <c r="E26" s="150"/>
      <c r="F26" s="151"/>
    </row>
    <row r="27" spans="1:6" ht="12.75" customHeight="1" x14ac:dyDescent="0.25">
      <c r="A27" s="149"/>
      <c r="B27" s="150"/>
      <c r="C27" s="150"/>
      <c r="D27" s="150"/>
      <c r="E27" s="150"/>
      <c r="F27" s="151"/>
    </row>
    <row r="28" spans="1:6" x14ac:dyDescent="0.25">
      <c r="A28" s="149"/>
      <c r="B28" s="150"/>
      <c r="C28" s="150"/>
      <c r="D28" s="150"/>
      <c r="E28" s="150"/>
      <c r="F28" s="151"/>
    </row>
    <row r="29" spans="1:6" x14ac:dyDescent="0.25">
      <c r="A29" s="149"/>
      <c r="B29" s="150"/>
      <c r="C29" s="150"/>
      <c r="D29" s="150"/>
      <c r="E29" s="150"/>
      <c r="F29" s="151"/>
    </row>
    <row r="30" spans="1:6" ht="12.75" customHeight="1" thickBot="1" x14ac:dyDescent="0.3">
      <c r="A30" s="152"/>
      <c r="B30" s="153"/>
      <c r="C30" s="153"/>
      <c r="D30" s="153"/>
      <c r="E30" s="153"/>
      <c r="F30" s="154"/>
    </row>
    <row r="31" spans="1:6" x14ac:dyDescent="0.25">
      <c r="A31" s="63"/>
      <c r="F31" s="71"/>
    </row>
    <row r="32" spans="1:6" x14ac:dyDescent="0.25">
      <c r="A32" s="63"/>
      <c r="F32" s="71"/>
    </row>
    <row r="33" spans="1:6" x14ac:dyDescent="0.25">
      <c r="A33" s="63"/>
      <c r="F33" s="71"/>
    </row>
    <row r="34" spans="1:6" x14ac:dyDescent="0.25">
      <c r="A34" s="63"/>
      <c r="F34" s="71"/>
    </row>
    <row r="35" spans="1:6" x14ac:dyDescent="0.25">
      <c r="A35" s="63"/>
      <c r="F35" s="71"/>
    </row>
    <row r="36" spans="1:6" x14ac:dyDescent="0.25">
      <c r="A36" s="63"/>
      <c r="F36" s="71"/>
    </row>
    <row r="37" spans="1:6" x14ac:dyDescent="0.25">
      <c r="A37" s="63"/>
      <c r="F37" s="71"/>
    </row>
    <row r="38" spans="1:6" x14ac:dyDescent="0.25">
      <c r="A38" s="63"/>
      <c r="F38" s="71"/>
    </row>
    <row r="39" spans="1:6" x14ac:dyDescent="0.25">
      <c r="A39" s="63"/>
      <c r="F39" s="71"/>
    </row>
    <row r="40" spans="1:6" x14ac:dyDescent="0.25">
      <c r="A40" s="63"/>
      <c r="F40" s="71"/>
    </row>
    <row r="41" spans="1:6" x14ac:dyDescent="0.25">
      <c r="A41" s="63"/>
      <c r="F41" s="71"/>
    </row>
    <row r="42" spans="1:6" x14ac:dyDescent="0.25">
      <c r="A42" s="63"/>
      <c r="F42" s="71"/>
    </row>
    <row r="43" spans="1:6" x14ac:dyDescent="0.25">
      <c r="A43" s="63"/>
      <c r="F43" s="71"/>
    </row>
    <row r="44" spans="1:6" x14ac:dyDescent="0.25">
      <c r="A44" s="63"/>
      <c r="F44" s="71"/>
    </row>
    <row r="45" spans="1:6" x14ac:dyDescent="0.25">
      <c r="A45" s="63"/>
      <c r="F45" s="71"/>
    </row>
    <row r="46" spans="1:6" x14ac:dyDescent="0.25">
      <c r="A46" s="63"/>
      <c r="F46" s="71"/>
    </row>
    <row r="47" spans="1:6" x14ac:dyDescent="0.25">
      <c r="A47" s="63"/>
      <c r="F47" s="71"/>
    </row>
    <row r="48" spans="1:6" x14ac:dyDescent="0.25">
      <c r="A48" s="63"/>
      <c r="F48" s="71"/>
    </row>
    <row r="49" spans="1:6" x14ac:dyDescent="0.25">
      <c r="A49" s="63"/>
      <c r="F49" s="71"/>
    </row>
    <row r="50" spans="1:6" x14ac:dyDescent="0.25">
      <c r="A50" s="63"/>
      <c r="F50" s="71"/>
    </row>
    <row r="51" spans="1:6" x14ac:dyDescent="0.25">
      <c r="A51" s="63"/>
      <c r="F51" s="71"/>
    </row>
    <row r="52" spans="1:6" x14ac:dyDescent="0.25">
      <c r="A52" s="63"/>
      <c r="F52" s="71"/>
    </row>
    <row r="53" spans="1:6" x14ac:dyDescent="0.25">
      <c r="A53" s="63"/>
      <c r="F53" s="71"/>
    </row>
    <row r="54" spans="1:6" x14ac:dyDescent="0.25">
      <c r="A54" s="63"/>
      <c r="F54" s="71"/>
    </row>
    <row r="55" spans="1:6" x14ac:dyDescent="0.25">
      <c r="A55" s="63"/>
      <c r="F55" s="71"/>
    </row>
    <row r="56" spans="1:6" x14ac:dyDescent="0.25">
      <c r="A56" s="63"/>
      <c r="F56" s="71"/>
    </row>
    <row r="57" spans="1:6" x14ac:dyDescent="0.25">
      <c r="A57" s="63"/>
      <c r="F57" s="71"/>
    </row>
    <row r="58" spans="1:6" x14ac:dyDescent="0.25">
      <c r="A58" s="63"/>
      <c r="F58" s="71"/>
    </row>
    <row r="59" spans="1:6" x14ac:dyDescent="0.25">
      <c r="A59" s="63"/>
      <c r="F59" s="71"/>
    </row>
    <row r="60" spans="1:6" x14ac:dyDescent="0.25">
      <c r="A60" s="63"/>
      <c r="F60" s="71"/>
    </row>
    <row r="61" spans="1:6" x14ac:dyDescent="0.25">
      <c r="A61" s="63"/>
      <c r="F61" s="71"/>
    </row>
    <row r="62" spans="1:6" x14ac:dyDescent="0.25">
      <c r="A62" s="63"/>
      <c r="F62" s="71"/>
    </row>
    <row r="63" spans="1:6" x14ac:dyDescent="0.25">
      <c r="A63" s="63"/>
      <c r="F63" s="71"/>
    </row>
    <row r="64" spans="1:6" x14ac:dyDescent="0.25">
      <c r="A64" s="63"/>
      <c r="F64" s="71"/>
    </row>
    <row r="65" spans="1:6" x14ac:dyDescent="0.25">
      <c r="A65" s="63"/>
      <c r="F65" s="71"/>
    </row>
    <row r="66" spans="1:6" x14ac:dyDescent="0.25">
      <c r="A66" s="63"/>
      <c r="F66" s="71"/>
    </row>
    <row r="67" spans="1:6" x14ac:dyDescent="0.25">
      <c r="A67" s="63"/>
      <c r="F67" s="71"/>
    </row>
    <row r="68" spans="1:6" x14ac:dyDescent="0.25">
      <c r="A68" s="63"/>
      <c r="F68" s="71"/>
    </row>
    <row r="69" spans="1:6" x14ac:dyDescent="0.25">
      <c r="A69" s="63"/>
      <c r="F69" s="71"/>
    </row>
    <row r="70" spans="1:6" x14ac:dyDescent="0.25">
      <c r="A70" s="63"/>
      <c r="F70" s="71"/>
    </row>
    <row r="71" spans="1:6" x14ac:dyDescent="0.25">
      <c r="A71" s="63"/>
      <c r="F71" s="71"/>
    </row>
    <row r="72" spans="1:6" x14ac:dyDescent="0.25">
      <c r="A72" s="63"/>
      <c r="F72" s="71"/>
    </row>
    <row r="73" spans="1:6" x14ac:dyDescent="0.25">
      <c r="A73" s="63"/>
      <c r="F73" s="71"/>
    </row>
    <row r="74" spans="1:6" x14ac:dyDescent="0.25">
      <c r="A74" s="63"/>
      <c r="F74" s="71"/>
    </row>
    <row r="75" spans="1:6" x14ac:dyDescent="0.25">
      <c r="A75" s="63"/>
      <c r="F75" s="71"/>
    </row>
    <row r="76" spans="1:6" x14ac:dyDescent="0.25">
      <c r="A76" s="63"/>
      <c r="F76" s="71"/>
    </row>
    <row r="77" spans="1:6" x14ac:dyDescent="0.25">
      <c r="A77" s="63"/>
      <c r="F77" s="71"/>
    </row>
    <row r="78" spans="1:6" x14ac:dyDescent="0.25">
      <c r="A78" s="63"/>
      <c r="F78" s="71"/>
    </row>
    <row r="79" spans="1:6" ht="13" thickBot="1" x14ac:dyDescent="0.3">
      <c r="A79" s="72"/>
      <c r="B79" s="73"/>
      <c r="C79" s="74"/>
      <c r="D79" s="75"/>
      <c r="E79" s="76"/>
      <c r="F79" s="77"/>
    </row>
  </sheetData>
  <mergeCells count="1">
    <mergeCell ref="A23:F30"/>
  </mergeCells>
  <pageMargins left="0.74803149606299213" right="0.74803149606299213" top="0.98425196850393704" bottom="0.98425196850393704" header="0.51181102362204722" footer="0.51181102362204722"/>
  <pageSetup paperSize="9" scale="65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view="pageBreakPreview" topLeftCell="A13" zoomScale="70" zoomScaleNormal="100" zoomScaleSheetLayoutView="70" zoomScalePageLayoutView="50" workbookViewId="0">
      <selection activeCell="H25" sqref="H25"/>
    </sheetView>
  </sheetViews>
  <sheetFormatPr defaultColWidth="9.09765625" defaultRowHeight="12.5" x14ac:dyDescent="0.25"/>
  <cols>
    <col min="1" max="1" width="9.09765625" style="29"/>
    <col min="2" max="2" width="79.59765625" style="28" customWidth="1"/>
    <col min="3" max="3" width="7" style="29" customWidth="1"/>
    <col min="4" max="4" width="16.69921875" style="32" customWidth="1"/>
    <col min="5" max="5" width="13.59765625" style="37" customWidth="1"/>
    <col min="6" max="6" width="21.69921875" style="28" customWidth="1"/>
    <col min="7" max="7" width="12.8984375" style="28" bestFit="1" customWidth="1"/>
    <col min="8" max="8" width="28.296875" style="28" customWidth="1"/>
    <col min="9" max="9" width="21.3984375" style="28" customWidth="1"/>
    <col min="10" max="10" width="21.8984375" style="28" customWidth="1"/>
    <col min="11" max="16384" width="9.09765625" style="28"/>
  </cols>
  <sheetData>
    <row r="1" spans="1:8" ht="13" thickBot="1" x14ac:dyDescent="0.3"/>
    <row r="2" spans="1:8" ht="18.5" x14ac:dyDescent="0.45">
      <c r="A2" s="84" t="s">
        <v>16</v>
      </c>
      <c r="B2" s="85"/>
      <c r="C2" s="85"/>
      <c r="D2" s="86"/>
      <c r="E2" s="86"/>
      <c r="F2" s="87"/>
    </row>
    <row r="3" spans="1:8" ht="13" x14ac:dyDescent="0.3">
      <c r="A3" s="88"/>
      <c r="B3" s="89"/>
      <c r="C3" s="89"/>
      <c r="D3" s="89"/>
      <c r="E3" s="89"/>
      <c r="F3" s="90"/>
    </row>
    <row r="4" spans="1:8" ht="18.5" x14ac:dyDescent="0.45">
      <c r="A4" s="91" t="s">
        <v>17</v>
      </c>
      <c r="B4" s="92"/>
      <c r="C4" s="92"/>
      <c r="D4" s="93"/>
      <c r="E4" s="93"/>
      <c r="F4" s="94"/>
    </row>
    <row r="5" spans="1:8" ht="13" x14ac:dyDescent="0.3">
      <c r="A5" s="95"/>
      <c r="B5" s="96"/>
      <c r="C5" s="96"/>
      <c r="D5" s="97"/>
      <c r="E5" s="97"/>
      <c r="F5" s="98"/>
    </row>
    <row r="6" spans="1:8" ht="14" x14ac:dyDescent="0.25">
      <c r="A6" s="99" t="s">
        <v>36</v>
      </c>
      <c r="B6" s="100"/>
      <c r="C6" s="101"/>
      <c r="D6" s="101"/>
      <c r="E6" s="102"/>
      <c r="F6" s="103"/>
    </row>
    <row r="7" spans="1:8" ht="14" x14ac:dyDescent="0.25">
      <c r="A7" s="104" t="s">
        <v>18</v>
      </c>
      <c r="B7" s="105"/>
      <c r="C7" s="106"/>
      <c r="D7" s="106"/>
      <c r="E7" s="107"/>
      <c r="F7" s="108"/>
    </row>
    <row r="8" spans="1:8" ht="13" thickBot="1" x14ac:dyDescent="0.3">
      <c r="A8" s="72"/>
      <c r="B8" s="73"/>
      <c r="C8" s="74"/>
      <c r="D8" s="75"/>
      <c r="E8" s="76"/>
      <c r="F8" s="77"/>
    </row>
    <row r="9" spans="1:8" s="1" customFormat="1" ht="56.5" thickBot="1" x14ac:dyDescent="0.35">
      <c r="A9" s="78" t="s">
        <v>0</v>
      </c>
      <c r="B9" s="79" t="s">
        <v>1</v>
      </c>
      <c r="C9" s="80" t="s">
        <v>2</v>
      </c>
      <c r="D9" s="81" t="s">
        <v>3</v>
      </c>
      <c r="E9" s="82" t="s">
        <v>4</v>
      </c>
      <c r="F9" s="81" t="s">
        <v>5</v>
      </c>
    </row>
    <row r="10" spans="1:8" s="2" customFormat="1" ht="14" x14ac:dyDescent="0.3">
      <c r="A10" s="9"/>
      <c r="B10" s="7"/>
      <c r="C10" s="9"/>
      <c r="D10" s="31"/>
      <c r="E10" s="36"/>
      <c r="F10" s="12"/>
    </row>
    <row r="11" spans="1:8" s="1" customFormat="1" ht="14.25" customHeight="1" x14ac:dyDescent="0.3">
      <c r="A11" s="9"/>
      <c r="B11" s="7" t="s">
        <v>8</v>
      </c>
      <c r="C11" s="9"/>
      <c r="D11" s="31"/>
      <c r="E11" s="36"/>
      <c r="F11" s="10"/>
      <c r="H11" s="30"/>
    </row>
    <row r="12" spans="1:8" s="6" customFormat="1" ht="14.25" customHeight="1" x14ac:dyDescent="0.3">
      <c r="A12" s="8"/>
      <c r="B12" s="7"/>
      <c r="C12" s="3"/>
      <c r="D12" s="5"/>
      <c r="E12" s="36"/>
      <c r="F12" s="12"/>
      <c r="H12" s="35"/>
    </row>
    <row r="13" spans="1:8" s="6" customFormat="1" ht="14.25" customHeight="1" x14ac:dyDescent="0.3">
      <c r="A13" s="110">
        <f>1+0.001</f>
        <v>1.0009999999999999</v>
      </c>
      <c r="B13" s="7" t="s">
        <v>9</v>
      </c>
      <c r="C13" s="9" t="s">
        <v>6</v>
      </c>
      <c r="D13" s="5">
        <v>0</v>
      </c>
      <c r="E13" s="3">
        <v>1</v>
      </c>
      <c r="F13" s="83">
        <f t="shared" ref="F13" si="0">D13*E13</f>
        <v>0</v>
      </c>
      <c r="H13" s="30"/>
    </row>
    <row r="14" spans="1:8" s="6" customFormat="1" ht="14.25" customHeight="1" x14ac:dyDescent="0.3">
      <c r="A14" s="8"/>
      <c r="B14" s="7"/>
      <c r="C14" s="3"/>
      <c r="D14" s="5"/>
      <c r="E14" s="3"/>
      <c r="F14" s="83"/>
      <c r="H14" s="35"/>
    </row>
    <row r="15" spans="1:8" s="6" customFormat="1" ht="14.25" customHeight="1" x14ac:dyDescent="0.3">
      <c r="A15" s="110">
        <f>A13+0.001</f>
        <v>1.0019999999999998</v>
      </c>
      <c r="B15" s="7" t="s">
        <v>10</v>
      </c>
      <c r="C15" s="9" t="s">
        <v>6</v>
      </c>
      <c r="D15" s="5">
        <v>0</v>
      </c>
      <c r="E15" s="36">
        <v>1</v>
      </c>
      <c r="F15" s="83">
        <f t="shared" ref="F15" si="1">D15*E15</f>
        <v>0</v>
      </c>
      <c r="H15" s="30"/>
    </row>
    <row r="16" spans="1:8" s="6" customFormat="1" ht="14.25" customHeight="1" x14ac:dyDescent="0.3">
      <c r="A16" s="8"/>
      <c r="B16" s="7"/>
      <c r="C16" s="3"/>
      <c r="D16" s="5"/>
      <c r="E16" s="3"/>
      <c r="F16" s="83"/>
    </row>
    <row r="17" spans="1:6" s="6" customFormat="1" ht="14.25" customHeight="1" x14ac:dyDescent="0.3">
      <c r="A17" s="110">
        <f>A15+0.001</f>
        <v>1.0029999999999997</v>
      </c>
      <c r="B17" s="7" t="s">
        <v>12</v>
      </c>
      <c r="C17" s="9" t="s">
        <v>6</v>
      </c>
      <c r="D17" s="5">
        <v>0</v>
      </c>
      <c r="E17" s="36">
        <v>1</v>
      </c>
      <c r="F17" s="83">
        <f t="shared" ref="F17" si="2">D17*E17</f>
        <v>0</v>
      </c>
    </row>
    <row r="18" spans="1:6" s="6" customFormat="1" ht="14.25" customHeight="1" x14ac:dyDescent="0.3">
      <c r="A18" s="8"/>
      <c r="B18" s="7"/>
      <c r="C18" s="9"/>
      <c r="D18" s="31"/>
      <c r="E18" s="36"/>
      <c r="F18" s="83"/>
    </row>
    <row r="19" spans="1:6" s="6" customFormat="1" ht="14.25" customHeight="1" x14ac:dyDescent="0.3">
      <c r="A19" s="110">
        <f>A17+0.001</f>
        <v>1.0039999999999996</v>
      </c>
      <c r="B19" s="7" t="s">
        <v>13</v>
      </c>
      <c r="C19" s="9" t="s">
        <v>6</v>
      </c>
      <c r="D19" s="5">
        <v>0</v>
      </c>
      <c r="E19" s="36">
        <v>1</v>
      </c>
      <c r="F19" s="83">
        <f t="shared" ref="F19" si="3">D19*E19</f>
        <v>0</v>
      </c>
    </row>
    <row r="20" spans="1:6" s="6" customFormat="1" ht="14.25" customHeight="1" x14ac:dyDescent="0.3">
      <c r="A20" s="8"/>
      <c r="B20" s="7"/>
      <c r="C20" s="9"/>
      <c r="D20" s="31"/>
      <c r="E20" s="36"/>
      <c r="F20" s="83"/>
    </row>
    <row r="21" spans="1:6" s="6" customFormat="1" ht="14.25" customHeight="1" x14ac:dyDescent="0.3">
      <c r="A21" s="110">
        <f>A19+0.001</f>
        <v>1.0049999999999994</v>
      </c>
      <c r="B21" s="7" t="s">
        <v>30</v>
      </c>
      <c r="C21" s="9" t="s">
        <v>6</v>
      </c>
      <c r="D21" s="5">
        <v>0</v>
      </c>
      <c r="E21" s="36">
        <v>1</v>
      </c>
      <c r="F21" s="83">
        <f t="shared" ref="F21" si="4">D21*E21</f>
        <v>0</v>
      </c>
    </row>
    <row r="22" spans="1:6" s="6" customFormat="1" ht="14.25" customHeight="1" x14ac:dyDescent="0.3">
      <c r="A22" s="9"/>
      <c r="B22" s="7"/>
      <c r="C22" s="9"/>
      <c r="D22" s="31"/>
      <c r="E22" s="36"/>
      <c r="F22" s="83"/>
    </row>
    <row r="23" spans="1:6" s="6" customFormat="1" ht="14.25" customHeight="1" x14ac:dyDescent="0.3">
      <c r="A23" s="110">
        <f>A21+0.001</f>
        <v>1.0059999999999993</v>
      </c>
      <c r="B23" s="7" t="s">
        <v>14</v>
      </c>
      <c r="C23" s="9" t="s">
        <v>6</v>
      </c>
      <c r="D23" s="5">
        <v>0</v>
      </c>
      <c r="E23" s="36">
        <v>1</v>
      </c>
      <c r="F23" s="83">
        <f t="shared" ref="F23" si="5">D23*E23</f>
        <v>0</v>
      </c>
    </row>
    <row r="24" spans="1:6" s="11" customFormat="1" ht="14.25" customHeight="1" x14ac:dyDescent="0.3">
      <c r="A24" s="3"/>
      <c r="B24" s="7"/>
      <c r="C24" s="3"/>
      <c r="D24" s="5"/>
      <c r="E24" s="3"/>
      <c r="F24" s="83"/>
    </row>
    <row r="25" spans="1:6" s="6" customFormat="1" ht="14.25" customHeight="1" x14ac:dyDescent="0.3">
      <c r="A25" s="110">
        <f>A23+0.001</f>
        <v>1.0069999999999992</v>
      </c>
      <c r="B25" s="7" t="s">
        <v>15</v>
      </c>
      <c r="C25" s="9" t="s">
        <v>6</v>
      </c>
      <c r="D25" s="5">
        <v>0</v>
      </c>
      <c r="E25" s="3">
        <v>1</v>
      </c>
      <c r="F25" s="83">
        <f t="shared" ref="F25" si="6">D25*E25</f>
        <v>0</v>
      </c>
    </row>
    <row r="26" spans="1:6" s="6" customFormat="1" ht="14.25" customHeight="1" x14ac:dyDescent="0.3">
      <c r="A26" s="8"/>
      <c r="B26" s="7"/>
      <c r="C26" s="9"/>
      <c r="D26" s="5"/>
      <c r="E26" s="3"/>
      <c r="F26" s="83"/>
    </row>
    <row r="27" spans="1:6" s="6" customFormat="1" ht="14.25" customHeight="1" x14ac:dyDescent="0.3">
      <c r="A27" s="8"/>
      <c r="B27" s="7"/>
      <c r="C27" s="9"/>
      <c r="D27" s="5"/>
      <c r="E27" s="3"/>
      <c r="F27" s="83"/>
    </row>
    <row r="28" spans="1:6" s="6" customFormat="1" ht="18" x14ac:dyDescent="0.4">
      <c r="A28" s="8"/>
      <c r="B28" s="122"/>
      <c r="C28" s="36"/>
      <c r="D28" s="5"/>
      <c r="E28" s="3"/>
      <c r="F28" s="83"/>
    </row>
    <row r="29" spans="1:6" s="6" customFormat="1" ht="14.25" customHeight="1" x14ac:dyDescent="0.3">
      <c r="A29" s="8"/>
      <c r="B29" s="7"/>
      <c r="C29" s="9"/>
      <c r="D29" s="5"/>
      <c r="E29" s="3"/>
      <c r="F29" s="83"/>
    </row>
    <row r="30" spans="1:6" s="6" customFormat="1" ht="14.25" customHeight="1" x14ac:dyDescent="0.3">
      <c r="A30" s="8"/>
      <c r="B30" s="7"/>
      <c r="C30" s="9"/>
      <c r="D30" s="5"/>
      <c r="E30" s="3"/>
      <c r="F30" s="83"/>
    </row>
    <row r="31" spans="1:6" s="6" customFormat="1" ht="14.25" customHeight="1" x14ac:dyDescent="0.3">
      <c r="A31" s="8"/>
      <c r="B31" s="7"/>
      <c r="C31" s="9"/>
      <c r="D31" s="5"/>
      <c r="E31" s="3"/>
      <c r="F31" s="83"/>
    </row>
    <row r="32" spans="1:6" s="6" customFormat="1" ht="14.25" customHeight="1" x14ac:dyDescent="0.3">
      <c r="A32" s="8"/>
      <c r="B32" s="7"/>
      <c r="C32" s="9"/>
      <c r="D32" s="5"/>
      <c r="E32" s="3"/>
      <c r="F32" s="83"/>
    </row>
    <row r="33" spans="1:6" s="6" customFormat="1" ht="14.25" customHeight="1" x14ac:dyDescent="0.3">
      <c r="A33" s="8"/>
      <c r="B33" s="7"/>
      <c r="C33" s="9"/>
      <c r="D33" s="5"/>
      <c r="E33" s="3"/>
      <c r="F33" s="83"/>
    </row>
    <row r="34" spans="1:6" s="6" customFormat="1" ht="14.25" customHeight="1" x14ac:dyDescent="0.3">
      <c r="A34" s="8"/>
      <c r="B34" s="7"/>
      <c r="C34" s="9"/>
      <c r="D34" s="5"/>
      <c r="E34" s="3"/>
      <c r="F34" s="83"/>
    </row>
    <row r="35" spans="1:6" s="6" customFormat="1" ht="14.25" customHeight="1" x14ac:dyDescent="0.3">
      <c r="A35" s="8"/>
      <c r="B35" s="7"/>
      <c r="C35" s="9"/>
      <c r="D35" s="5"/>
      <c r="E35" s="3"/>
      <c r="F35" s="83"/>
    </row>
    <row r="36" spans="1:6" s="6" customFormat="1" ht="14.25" customHeight="1" x14ac:dyDescent="0.3">
      <c r="A36" s="8"/>
      <c r="B36" s="7"/>
      <c r="C36" s="9"/>
      <c r="D36" s="5"/>
      <c r="E36" s="3"/>
      <c r="F36" s="83"/>
    </row>
    <row r="37" spans="1:6" s="6" customFormat="1" ht="14.25" customHeight="1" x14ac:dyDescent="0.3">
      <c r="A37" s="8"/>
      <c r="B37" s="7"/>
      <c r="C37" s="9"/>
      <c r="D37" s="5"/>
      <c r="E37" s="3"/>
      <c r="F37" s="83"/>
    </row>
    <row r="38" spans="1:6" s="6" customFormat="1" ht="14.25" customHeight="1" x14ac:dyDescent="0.3">
      <c r="A38" s="8"/>
      <c r="B38" s="7"/>
      <c r="C38" s="9"/>
      <c r="D38" s="5"/>
      <c r="E38" s="3"/>
      <c r="F38" s="83"/>
    </row>
    <row r="39" spans="1:6" s="6" customFormat="1" ht="14.25" customHeight="1" x14ac:dyDescent="0.3">
      <c r="A39" s="8"/>
      <c r="B39" s="7"/>
      <c r="C39" s="9"/>
      <c r="D39" s="5"/>
      <c r="E39" s="3"/>
      <c r="F39" s="83"/>
    </row>
    <row r="40" spans="1:6" s="6" customFormat="1" ht="14.25" customHeight="1" x14ac:dyDescent="0.3">
      <c r="A40" s="8"/>
      <c r="B40" s="7"/>
      <c r="C40" s="9"/>
      <c r="D40" s="5"/>
      <c r="E40" s="3"/>
      <c r="F40" s="83"/>
    </row>
    <row r="41" spans="1:6" s="6" customFormat="1" ht="14.25" customHeight="1" x14ac:dyDescent="0.3">
      <c r="A41" s="8"/>
      <c r="B41" s="7"/>
      <c r="C41" s="9"/>
      <c r="D41" s="5"/>
      <c r="E41" s="3"/>
      <c r="F41" s="83"/>
    </row>
    <row r="42" spans="1:6" s="6" customFormat="1" ht="14.25" customHeight="1" x14ac:dyDescent="0.3">
      <c r="A42" s="8"/>
      <c r="B42" s="7"/>
      <c r="C42" s="9"/>
      <c r="D42" s="5"/>
      <c r="E42" s="3"/>
      <c r="F42" s="83"/>
    </row>
    <row r="43" spans="1:6" s="6" customFormat="1" ht="14.25" customHeight="1" x14ac:dyDescent="0.3">
      <c r="A43" s="8"/>
      <c r="B43" s="7"/>
      <c r="C43" s="9"/>
      <c r="D43" s="5"/>
      <c r="E43" s="3"/>
      <c r="F43" s="83"/>
    </row>
    <row r="44" spans="1:6" s="6" customFormat="1" ht="14.25" customHeight="1" x14ac:dyDescent="0.3">
      <c r="A44" s="8"/>
      <c r="B44" s="7"/>
      <c r="C44" s="9"/>
      <c r="D44" s="5"/>
      <c r="E44" s="3"/>
      <c r="F44" s="83"/>
    </row>
    <row r="45" spans="1:6" s="6" customFormat="1" ht="14.25" customHeight="1" x14ac:dyDescent="0.3">
      <c r="A45" s="8"/>
      <c r="B45" s="7"/>
      <c r="C45" s="9"/>
      <c r="D45" s="5"/>
      <c r="E45" s="3"/>
      <c r="F45" s="83"/>
    </row>
    <row r="46" spans="1:6" s="6" customFormat="1" ht="14.25" customHeight="1" x14ac:dyDescent="0.3">
      <c r="A46" s="8"/>
      <c r="B46" s="7"/>
      <c r="C46" s="9"/>
      <c r="D46" s="5"/>
      <c r="E46" s="3"/>
      <c r="F46" s="83"/>
    </row>
    <row r="47" spans="1:6" s="6" customFormat="1" ht="14.25" customHeight="1" x14ac:dyDescent="0.3">
      <c r="A47" s="8"/>
      <c r="B47" s="7"/>
      <c r="C47" s="9"/>
      <c r="D47" s="5"/>
      <c r="E47" s="3"/>
      <c r="F47" s="83"/>
    </row>
    <row r="48" spans="1:6" s="6" customFormat="1" ht="14.25" customHeight="1" x14ac:dyDescent="0.3">
      <c r="A48" s="8"/>
      <c r="B48" s="7"/>
      <c r="C48" s="9"/>
      <c r="D48" s="5"/>
      <c r="E48" s="3"/>
      <c r="F48" s="83"/>
    </row>
    <row r="49" spans="1:6" s="6" customFormat="1" ht="14.25" customHeight="1" x14ac:dyDescent="0.3">
      <c r="A49" s="8"/>
      <c r="B49" s="7"/>
      <c r="C49" s="9"/>
      <c r="D49" s="5"/>
      <c r="E49" s="3"/>
      <c r="F49" s="83"/>
    </row>
    <row r="50" spans="1:6" s="6" customFormat="1" ht="14.25" customHeight="1" x14ac:dyDescent="0.3">
      <c r="A50" s="8"/>
      <c r="B50" s="7"/>
      <c r="C50" s="9"/>
      <c r="D50" s="5"/>
      <c r="E50" s="3"/>
      <c r="F50" s="83"/>
    </row>
    <row r="51" spans="1:6" s="6" customFormat="1" ht="14.25" customHeight="1" x14ac:dyDescent="0.3">
      <c r="A51" s="8"/>
      <c r="B51" s="7"/>
      <c r="C51" s="9"/>
      <c r="D51" s="5"/>
      <c r="E51" s="3"/>
      <c r="F51" s="83"/>
    </row>
    <row r="52" spans="1:6" s="6" customFormat="1" ht="14.25" customHeight="1" x14ac:dyDescent="0.3">
      <c r="A52" s="8"/>
      <c r="B52" s="7"/>
      <c r="C52" s="9"/>
      <c r="D52" s="5"/>
      <c r="E52" s="3"/>
      <c r="F52" s="83"/>
    </row>
    <row r="53" spans="1:6" s="6" customFormat="1" ht="14.25" customHeight="1" x14ac:dyDescent="0.3">
      <c r="A53" s="8"/>
      <c r="B53" s="7"/>
      <c r="C53" s="9"/>
      <c r="D53" s="5"/>
      <c r="E53" s="3"/>
      <c r="F53" s="83"/>
    </row>
    <row r="54" spans="1:6" s="6" customFormat="1" ht="14.25" customHeight="1" x14ac:dyDescent="0.3">
      <c r="A54" s="8"/>
      <c r="B54" s="7"/>
      <c r="C54" s="9"/>
      <c r="D54" s="5"/>
      <c r="E54" s="3"/>
      <c r="F54" s="83"/>
    </row>
    <row r="55" spans="1:6" s="6" customFormat="1" ht="14.25" customHeight="1" x14ac:dyDescent="0.3">
      <c r="A55" s="8"/>
      <c r="B55" s="7"/>
      <c r="C55" s="9"/>
      <c r="D55" s="5"/>
      <c r="E55" s="3"/>
      <c r="F55" s="83"/>
    </row>
    <row r="56" spans="1:6" s="6" customFormat="1" ht="14.25" customHeight="1" x14ac:dyDescent="0.3">
      <c r="A56" s="8"/>
      <c r="B56" s="7"/>
      <c r="C56" s="9"/>
      <c r="D56" s="5"/>
      <c r="E56" s="3"/>
      <c r="F56" s="83"/>
    </row>
    <row r="57" spans="1:6" s="6" customFormat="1" ht="14.25" customHeight="1" x14ac:dyDescent="0.3">
      <c r="A57" s="8"/>
      <c r="B57" s="7"/>
      <c r="C57" s="9"/>
      <c r="D57" s="5"/>
      <c r="E57" s="3"/>
      <c r="F57" s="83"/>
    </row>
    <row r="58" spans="1:6" s="6" customFormat="1" ht="14.25" customHeight="1" x14ac:dyDescent="0.3">
      <c r="A58" s="8"/>
      <c r="B58" s="7"/>
      <c r="C58" s="9"/>
      <c r="D58" s="5"/>
      <c r="E58" s="3"/>
      <c r="F58" s="83"/>
    </row>
    <row r="59" spans="1:6" s="6" customFormat="1" ht="14.25" customHeight="1" x14ac:dyDescent="0.3">
      <c r="A59" s="8"/>
      <c r="B59" s="7"/>
      <c r="C59" s="9"/>
      <c r="D59" s="5"/>
      <c r="E59" s="3"/>
      <c r="F59" s="83"/>
    </row>
    <row r="60" spans="1:6" s="6" customFormat="1" ht="14.25" customHeight="1" x14ac:dyDescent="0.3">
      <c r="A60" s="8"/>
      <c r="B60" s="7"/>
      <c r="C60" s="9"/>
      <c r="D60" s="5"/>
      <c r="E60" s="36"/>
      <c r="F60" s="5"/>
    </row>
    <row r="61" spans="1:6" s="6" customFormat="1" ht="14.25" customHeight="1" thickBot="1" x14ac:dyDescent="0.35">
      <c r="A61" s="123"/>
      <c r="B61" s="56"/>
      <c r="C61" s="124"/>
      <c r="D61" s="38"/>
      <c r="E61" s="125"/>
      <c r="F61" s="38"/>
    </row>
    <row r="62" spans="1:6" ht="16" thickBot="1" x14ac:dyDescent="0.3">
      <c r="A62" s="14"/>
      <c r="B62" s="15"/>
      <c r="C62" s="16"/>
      <c r="D62" s="17"/>
      <c r="E62" s="17"/>
      <c r="F62" s="18"/>
    </row>
    <row r="63" spans="1:6" ht="16" thickBot="1" x14ac:dyDescent="0.3">
      <c r="A63" s="57"/>
      <c r="B63" s="26" t="s">
        <v>7</v>
      </c>
      <c r="C63" s="26"/>
      <c r="D63" s="19"/>
      <c r="E63" s="19"/>
      <c r="F63" s="64">
        <f>SUM(F11:F60)</f>
        <v>0</v>
      </c>
    </row>
    <row r="64" spans="1:6" ht="16" thickBot="1" x14ac:dyDescent="0.3">
      <c r="A64" s="20"/>
      <c r="B64" s="21"/>
      <c r="C64" s="22"/>
      <c r="D64" s="23"/>
      <c r="E64" s="23"/>
      <c r="F64" s="24"/>
    </row>
  </sheetData>
  <pageMargins left="0.74803149606299202" right="0.74803149606299202" top="0.98425196850393704" bottom="0.98425196850393704" header="0.511811023622047" footer="0.511811023622047"/>
  <pageSetup paperSize="9" scale="65" fitToHeight="10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2"/>
  <sheetViews>
    <sheetView view="pageBreakPreview" topLeftCell="A33" zoomScaleNormal="100" zoomScaleSheetLayoutView="100" zoomScalePageLayoutView="50" workbookViewId="0">
      <selection activeCell="B43" sqref="B43"/>
    </sheetView>
  </sheetViews>
  <sheetFormatPr defaultColWidth="9.09765625" defaultRowHeight="12.5" x14ac:dyDescent="0.25"/>
  <cols>
    <col min="1" max="1" width="9.09765625" style="29"/>
    <col min="2" max="2" width="79.59765625" style="28" customWidth="1"/>
    <col min="3" max="3" width="7" style="29" customWidth="1"/>
    <col min="4" max="4" width="16.69921875" style="32" customWidth="1"/>
    <col min="5" max="5" width="13.59765625" style="37" customWidth="1"/>
    <col min="6" max="6" width="21.69921875" style="28" customWidth="1"/>
    <col min="7" max="7" width="12.8984375" style="28" bestFit="1" customWidth="1"/>
    <col min="8" max="8" width="28.296875" style="28" customWidth="1"/>
    <col min="9" max="9" width="21.3984375" style="28" customWidth="1"/>
    <col min="10" max="10" width="21.8984375" style="28" customWidth="1"/>
    <col min="11" max="16384" width="9.09765625" style="28"/>
  </cols>
  <sheetData>
    <row r="1" spans="1:8" ht="13" thickBot="1" x14ac:dyDescent="0.3"/>
    <row r="2" spans="1:8" ht="18.5" x14ac:dyDescent="0.45">
      <c r="A2" s="84" t="s">
        <v>16</v>
      </c>
      <c r="B2" s="85"/>
      <c r="C2" s="85"/>
      <c r="D2" s="86"/>
      <c r="E2" s="86"/>
      <c r="F2" s="87"/>
    </row>
    <row r="3" spans="1:8" ht="13" x14ac:dyDescent="0.3">
      <c r="A3" s="88"/>
      <c r="B3" s="89"/>
      <c r="C3" s="89"/>
      <c r="D3" s="89"/>
      <c r="E3" s="89"/>
      <c r="F3" s="90"/>
    </row>
    <row r="4" spans="1:8" ht="18.5" x14ac:dyDescent="0.45">
      <c r="A4" s="91" t="s">
        <v>19</v>
      </c>
      <c r="B4" s="92"/>
      <c r="C4" s="92"/>
      <c r="D4" s="93"/>
      <c r="E4" s="93"/>
      <c r="F4" s="94"/>
    </row>
    <row r="5" spans="1:8" ht="13" x14ac:dyDescent="0.3">
      <c r="A5" s="95"/>
      <c r="B5" s="96"/>
      <c r="C5" s="96"/>
      <c r="D5" s="97"/>
      <c r="E5" s="97"/>
      <c r="F5" s="98"/>
    </row>
    <row r="6" spans="1:8" ht="14" x14ac:dyDescent="0.25">
      <c r="A6" s="99" t="str">
        <f>'Preliminaries &amp; Generals'!A6</f>
        <v>BUILDING 37, CLINIC</v>
      </c>
      <c r="B6" s="100"/>
      <c r="C6" s="101"/>
      <c r="D6" s="101"/>
      <c r="E6" s="102"/>
      <c r="F6" s="103"/>
    </row>
    <row r="7" spans="1:8" ht="14" x14ac:dyDescent="0.25">
      <c r="A7" s="104" t="s">
        <v>20</v>
      </c>
      <c r="B7" s="105"/>
      <c r="C7" s="106"/>
      <c r="D7" s="106"/>
      <c r="E7" s="107"/>
      <c r="F7" s="108"/>
    </row>
    <row r="8" spans="1:8" ht="13" thickBot="1" x14ac:dyDescent="0.3">
      <c r="A8" s="63"/>
      <c r="F8" s="71"/>
    </row>
    <row r="9" spans="1:8" s="1" customFormat="1" ht="56.5" thickBot="1" x14ac:dyDescent="0.35">
      <c r="A9" s="78" t="s">
        <v>0</v>
      </c>
      <c r="B9" s="79" t="s">
        <v>1</v>
      </c>
      <c r="C9" s="80" t="s">
        <v>2</v>
      </c>
      <c r="D9" s="81" t="s">
        <v>3</v>
      </c>
      <c r="E9" s="82" t="s">
        <v>4</v>
      </c>
      <c r="F9" s="81" t="s">
        <v>5</v>
      </c>
    </row>
    <row r="10" spans="1:8" s="2" customFormat="1" ht="14" x14ac:dyDescent="0.3">
      <c r="A10" s="59"/>
      <c r="B10" s="140"/>
      <c r="C10" s="25"/>
      <c r="D10" s="60"/>
      <c r="E10" s="61"/>
      <c r="F10" s="60"/>
    </row>
    <row r="11" spans="1:8" s="6" customFormat="1" ht="17.5" x14ac:dyDescent="0.35">
      <c r="A11" s="52"/>
      <c r="B11" s="141" t="s">
        <v>37</v>
      </c>
      <c r="C11" s="52"/>
      <c r="D11" s="58"/>
      <c r="E11" s="53"/>
      <c r="F11" s="127"/>
    </row>
    <row r="12" spans="1:8" s="6" customFormat="1" ht="14.25" customHeight="1" x14ac:dyDescent="0.3">
      <c r="A12" s="8"/>
      <c r="B12" s="142"/>
      <c r="C12" s="3"/>
      <c r="D12" s="5"/>
      <c r="E12" s="36"/>
      <c r="F12" s="12"/>
      <c r="H12" s="34"/>
    </row>
    <row r="13" spans="1:8" s="6" customFormat="1" ht="14.25" customHeight="1" x14ac:dyDescent="0.3">
      <c r="A13" s="144"/>
      <c r="B13" s="143" t="s">
        <v>55</v>
      </c>
      <c r="C13" s="3"/>
      <c r="D13" s="31"/>
      <c r="E13" s="3"/>
      <c r="F13" s="83"/>
    </row>
    <row r="14" spans="1:8" s="6" customFormat="1" ht="14" x14ac:dyDescent="0.3">
      <c r="A14" s="144">
        <f>1+0.001</f>
        <v>1.0009999999999999</v>
      </c>
      <c r="B14" s="142" t="s">
        <v>60</v>
      </c>
      <c r="C14" s="3" t="s">
        <v>11</v>
      </c>
      <c r="D14" s="31">
        <v>0</v>
      </c>
      <c r="E14" s="3">
        <v>1</v>
      </c>
      <c r="F14" s="83">
        <f t="shared" ref="F14" si="0">D14*E14</f>
        <v>0</v>
      </c>
    </row>
    <row r="15" spans="1:8" s="6" customFormat="1" ht="28" x14ac:dyDescent="0.3">
      <c r="A15" s="8"/>
      <c r="B15" s="142" t="s">
        <v>27</v>
      </c>
      <c r="C15" s="3"/>
      <c r="D15" s="31"/>
      <c r="E15" s="3"/>
      <c r="F15" s="83"/>
    </row>
    <row r="16" spans="1:8" s="6" customFormat="1" ht="14.25" customHeight="1" x14ac:dyDescent="0.3">
      <c r="A16" s="144"/>
      <c r="B16" s="142"/>
      <c r="C16" s="9"/>
      <c r="D16" s="31"/>
      <c r="E16" s="3"/>
      <c r="F16" s="83"/>
    </row>
    <row r="17" spans="1:6" s="6" customFormat="1" ht="42" x14ac:dyDescent="0.3">
      <c r="A17" s="144"/>
      <c r="B17" s="143" t="s">
        <v>28</v>
      </c>
      <c r="C17" s="9"/>
      <c r="D17" s="31"/>
      <c r="E17" s="3"/>
      <c r="F17" s="83"/>
    </row>
    <row r="18" spans="1:6" s="6" customFormat="1" ht="14.25" customHeight="1" x14ac:dyDescent="0.3">
      <c r="A18" s="144"/>
      <c r="B18" s="142"/>
      <c r="C18" s="9"/>
      <c r="D18" s="31"/>
      <c r="E18" s="3"/>
      <c r="F18" s="83"/>
    </row>
    <row r="19" spans="1:6" s="6" customFormat="1" ht="14.25" customHeight="1" x14ac:dyDescent="0.3">
      <c r="A19" s="144"/>
      <c r="B19" s="143" t="s">
        <v>46</v>
      </c>
      <c r="C19" s="9"/>
      <c r="D19" s="31"/>
      <c r="E19" s="3"/>
      <c r="F19" s="83"/>
    </row>
    <row r="20" spans="1:6" s="6" customFormat="1" ht="14.25" customHeight="1" x14ac:dyDescent="0.3">
      <c r="A20" s="144"/>
      <c r="B20" s="142"/>
      <c r="C20" s="9"/>
      <c r="D20" s="31"/>
      <c r="E20" s="3"/>
      <c r="F20" s="83"/>
    </row>
    <row r="21" spans="1:6" s="6" customFormat="1" ht="14.25" customHeight="1" x14ac:dyDescent="0.3">
      <c r="A21" s="144">
        <f>A14+0.001</f>
        <v>1.0019999999999998</v>
      </c>
      <c r="B21" s="142" t="s">
        <v>39</v>
      </c>
      <c r="C21" s="9" t="s">
        <v>26</v>
      </c>
      <c r="D21" s="31">
        <v>0</v>
      </c>
      <c r="E21" s="3">
        <v>12</v>
      </c>
      <c r="F21" s="83">
        <f t="shared" ref="F21:F24" si="1">D21*E21</f>
        <v>0</v>
      </c>
    </row>
    <row r="22" spans="1:6" s="6" customFormat="1" ht="14.25" customHeight="1" x14ac:dyDescent="0.3">
      <c r="A22" s="144">
        <f>A21+0.001</f>
        <v>1.0029999999999997</v>
      </c>
      <c r="B22" s="142" t="s">
        <v>38</v>
      </c>
      <c r="C22" s="9" t="s">
        <v>26</v>
      </c>
      <c r="D22" s="31">
        <v>0</v>
      </c>
      <c r="E22" s="3">
        <v>5</v>
      </c>
      <c r="F22" s="83">
        <f t="shared" si="1"/>
        <v>0</v>
      </c>
    </row>
    <row r="23" spans="1:6" s="6" customFormat="1" ht="14.25" customHeight="1" x14ac:dyDescent="0.3">
      <c r="A23" s="144">
        <f>A22+0.001</f>
        <v>1.0039999999999996</v>
      </c>
      <c r="B23" s="142" t="s">
        <v>40</v>
      </c>
      <c r="C23" s="9" t="s">
        <v>26</v>
      </c>
      <c r="D23" s="31">
        <v>0</v>
      </c>
      <c r="E23" s="3">
        <v>28</v>
      </c>
      <c r="F23" s="83">
        <f t="shared" si="1"/>
        <v>0</v>
      </c>
    </row>
    <row r="24" spans="1:6" s="6" customFormat="1" ht="14.25" customHeight="1" x14ac:dyDescent="0.3">
      <c r="A24" s="144">
        <f t="shared" ref="A24:A39" si="2">A23+0.001</f>
        <v>1.0049999999999994</v>
      </c>
      <c r="B24" s="7" t="s">
        <v>51</v>
      </c>
      <c r="C24" s="9" t="s">
        <v>11</v>
      </c>
      <c r="D24" s="31">
        <v>0</v>
      </c>
      <c r="E24" s="3">
        <v>2</v>
      </c>
      <c r="F24" s="83">
        <f t="shared" si="1"/>
        <v>0</v>
      </c>
    </row>
    <row r="25" spans="1:6" s="6" customFormat="1" ht="14.25" customHeight="1" x14ac:dyDescent="0.3">
      <c r="A25" s="144"/>
      <c r="B25" s="7"/>
      <c r="C25" s="9"/>
      <c r="D25" s="31"/>
      <c r="E25" s="3"/>
      <c r="F25" s="83"/>
    </row>
    <row r="26" spans="1:6" s="6" customFormat="1" ht="14.25" customHeight="1" x14ac:dyDescent="0.3">
      <c r="A26" s="144"/>
      <c r="B26" s="143" t="s">
        <v>41</v>
      </c>
      <c r="C26" s="9"/>
      <c r="D26" s="31"/>
      <c r="E26" s="3"/>
      <c r="F26" s="83"/>
    </row>
    <row r="27" spans="1:6" s="6" customFormat="1" ht="14.25" customHeight="1" x14ac:dyDescent="0.3">
      <c r="A27" s="144"/>
      <c r="B27" s="142"/>
      <c r="C27" s="9"/>
      <c r="D27" s="31"/>
      <c r="E27" s="3"/>
      <c r="F27" s="83"/>
    </row>
    <row r="28" spans="1:6" s="6" customFormat="1" ht="14.25" customHeight="1" x14ac:dyDescent="0.3">
      <c r="A28" s="144">
        <f>A24+0.001</f>
        <v>1.0059999999999993</v>
      </c>
      <c r="B28" s="6" t="s">
        <v>56</v>
      </c>
      <c r="C28" s="9" t="s">
        <v>11</v>
      </c>
      <c r="D28" s="31">
        <v>0</v>
      </c>
      <c r="E28" s="3">
        <v>1</v>
      </c>
      <c r="F28" s="83">
        <f t="shared" ref="F28" si="3">D28*E28</f>
        <v>0</v>
      </c>
    </row>
    <row r="29" spans="1:6" s="6" customFormat="1" ht="14.25" customHeight="1" x14ac:dyDescent="0.3">
      <c r="A29" s="144"/>
      <c r="B29" s="142"/>
      <c r="C29" s="9"/>
      <c r="D29" s="31"/>
      <c r="E29" s="3"/>
      <c r="F29" s="83"/>
    </row>
    <row r="30" spans="1:6" s="6" customFormat="1" ht="14.25" customHeight="1" x14ac:dyDescent="0.3">
      <c r="A30" s="144"/>
      <c r="B30" s="143" t="s">
        <v>43</v>
      </c>
      <c r="C30" s="9"/>
      <c r="D30" s="31"/>
      <c r="E30" s="3"/>
      <c r="F30" s="83"/>
    </row>
    <row r="31" spans="1:6" s="6" customFormat="1" ht="14.25" customHeight="1" x14ac:dyDescent="0.3">
      <c r="A31" s="144"/>
      <c r="B31" s="142"/>
      <c r="C31" s="9"/>
      <c r="D31" s="31"/>
      <c r="E31" s="3"/>
      <c r="F31" s="83"/>
    </row>
    <row r="32" spans="1:6" s="6" customFormat="1" ht="14.25" customHeight="1" x14ac:dyDescent="0.3">
      <c r="A32" s="144">
        <f>A28+0.001</f>
        <v>1.0069999999999992</v>
      </c>
      <c r="B32" s="142" t="s">
        <v>57</v>
      </c>
      <c r="C32" s="9" t="s">
        <v>11</v>
      </c>
      <c r="D32" s="31">
        <v>0</v>
      </c>
      <c r="E32" s="3">
        <v>1</v>
      </c>
      <c r="F32" s="83">
        <f t="shared" ref="F32:F33" si="4">D32*E32</f>
        <v>0</v>
      </c>
    </row>
    <row r="33" spans="1:6" s="6" customFormat="1" ht="14.25" customHeight="1" x14ac:dyDescent="0.3">
      <c r="A33" s="144">
        <f>A32+0.001</f>
        <v>1.0079999999999991</v>
      </c>
      <c r="B33" s="142" t="s">
        <v>45</v>
      </c>
      <c r="C33" s="9" t="s">
        <v>11</v>
      </c>
      <c r="D33" s="31">
        <v>0</v>
      </c>
      <c r="E33" s="3">
        <v>1</v>
      </c>
      <c r="F33" s="83">
        <f t="shared" si="4"/>
        <v>0</v>
      </c>
    </row>
    <row r="34" spans="1:6" s="6" customFormat="1" ht="14.25" customHeight="1" x14ac:dyDescent="0.3">
      <c r="A34" s="144"/>
      <c r="B34" s="142"/>
      <c r="C34" s="9"/>
      <c r="D34" s="31"/>
      <c r="E34" s="3"/>
      <c r="F34" s="83"/>
    </row>
    <row r="35" spans="1:6" s="6" customFormat="1" ht="14.25" customHeight="1" x14ac:dyDescent="0.3">
      <c r="A35" s="144"/>
      <c r="B35" s="143" t="s">
        <v>47</v>
      </c>
      <c r="C35" s="9"/>
      <c r="D35" s="31"/>
      <c r="E35" s="3"/>
      <c r="F35" s="83"/>
    </row>
    <row r="36" spans="1:6" s="6" customFormat="1" ht="14" x14ac:dyDescent="0.3">
      <c r="A36" s="144"/>
      <c r="B36" s="142"/>
      <c r="C36" s="9"/>
      <c r="D36" s="31"/>
      <c r="E36" s="3"/>
      <c r="F36" s="83"/>
    </row>
    <row r="37" spans="1:6" s="6" customFormat="1" ht="14.25" customHeight="1" x14ac:dyDescent="0.3">
      <c r="A37" s="144">
        <f>A33+0.001</f>
        <v>1.008999999999999</v>
      </c>
      <c r="B37" s="142" t="s">
        <v>48</v>
      </c>
      <c r="C37" s="9" t="s">
        <v>11</v>
      </c>
      <c r="D37" s="31">
        <v>0</v>
      </c>
      <c r="E37" s="3">
        <v>11</v>
      </c>
      <c r="F37" s="83">
        <f t="shared" ref="F37:F39" si="5">D37*E37</f>
        <v>0</v>
      </c>
    </row>
    <row r="38" spans="1:6" s="6" customFormat="1" ht="14.25" customHeight="1" x14ac:dyDescent="0.3">
      <c r="A38" s="144">
        <f t="shared" si="2"/>
        <v>1.0099999999999989</v>
      </c>
      <c r="B38" s="142" t="s">
        <v>64</v>
      </c>
      <c r="C38" s="9" t="s">
        <v>11</v>
      </c>
      <c r="D38" s="31">
        <v>0</v>
      </c>
      <c r="E38" s="3">
        <v>18</v>
      </c>
      <c r="F38" s="83">
        <f t="shared" si="5"/>
        <v>0</v>
      </c>
    </row>
    <row r="39" spans="1:6" s="6" customFormat="1" ht="14.25" customHeight="1" x14ac:dyDescent="0.3">
      <c r="A39" s="144">
        <f t="shared" si="2"/>
        <v>1.0109999999999988</v>
      </c>
      <c r="B39" s="142" t="s">
        <v>49</v>
      </c>
      <c r="C39" s="9" t="s">
        <v>50</v>
      </c>
      <c r="D39" s="31">
        <v>0</v>
      </c>
      <c r="E39" s="3">
        <v>1</v>
      </c>
      <c r="F39" s="83">
        <f t="shared" si="5"/>
        <v>0</v>
      </c>
    </row>
    <row r="40" spans="1:6" s="6" customFormat="1" ht="14.25" customHeight="1" x14ac:dyDescent="0.3">
      <c r="A40" s="119"/>
      <c r="B40" s="7"/>
      <c r="C40" s="3"/>
      <c r="D40" s="31"/>
      <c r="E40" s="3"/>
      <c r="F40" s="83"/>
    </row>
    <row r="41" spans="1:6" s="6" customFormat="1" ht="14.25" customHeight="1" x14ac:dyDescent="0.3">
      <c r="A41" s="145"/>
      <c r="B41" s="27" t="s">
        <v>29</v>
      </c>
      <c r="C41" s="9"/>
      <c r="D41" s="31"/>
      <c r="E41" s="3"/>
      <c r="F41" s="83"/>
    </row>
    <row r="42" spans="1:6" s="6" customFormat="1" ht="14.25" customHeight="1" x14ac:dyDescent="0.3">
      <c r="A42" s="119">
        <f>A39+0.001</f>
        <v>1.0119999999999987</v>
      </c>
      <c r="B42" s="7" t="s">
        <v>52</v>
      </c>
      <c r="C42" s="9" t="s">
        <v>11</v>
      </c>
      <c r="D42" s="31">
        <v>0</v>
      </c>
      <c r="E42" s="3">
        <v>11</v>
      </c>
      <c r="F42" s="83">
        <f t="shared" ref="F42:F45" si="6">D42*E42</f>
        <v>0</v>
      </c>
    </row>
    <row r="43" spans="1:6" s="6" customFormat="1" ht="28" x14ac:dyDescent="0.3">
      <c r="A43" s="119">
        <f>A42+0.001</f>
        <v>1.0129999999999986</v>
      </c>
      <c r="B43" s="7" t="s">
        <v>58</v>
      </c>
      <c r="C43" s="3" t="s">
        <v>11</v>
      </c>
      <c r="D43" s="31">
        <v>0</v>
      </c>
      <c r="E43" s="3">
        <v>1</v>
      </c>
      <c r="F43" s="83">
        <f t="shared" si="6"/>
        <v>0</v>
      </c>
    </row>
    <row r="44" spans="1:6" s="6" customFormat="1" ht="14.25" customHeight="1" x14ac:dyDescent="0.3">
      <c r="A44" s="119">
        <f t="shared" ref="A44:A45" si="7">A43+0.001</f>
        <v>1.0139999999999985</v>
      </c>
      <c r="B44" s="7" t="s">
        <v>53</v>
      </c>
      <c r="C44" s="3" t="s">
        <v>11</v>
      </c>
      <c r="D44" s="31">
        <v>0</v>
      </c>
      <c r="E44" s="3">
        <v>2</v>
      </c>
      <c r="F44" s="83">
        <f t="shared" si="6"/>
        <v>0</v>
      </c>
    </row>
    <row r="45" spans="1:6" s="6" customFormat="1" ht="14.25" customHeight="1" x14ac:dyDescent="0.3">
      <c r="A45" s="119">
        <f t="shared" si="7"/>
        <v>1.0149999999999983</v>
      </c>
      <c r="B45" s="7" t="s">
        <v>54</v>
      </c>
      <c r="C45" s="3" t="s">
        <v>11</v>
      </c>
      <c r="D45" s="31">
        <v>0</v>
      </c>
      <c r="E45" s="3">
        <v>11</v>
      </c>
      <c r="F45" s="83">
        <f t="shared" si="6"/>
        <v>0</v>
      </c>
    </row>
    <row r="46" spans="1:6" s="6" customFormat="1" ht="14.25" customHeight="1" x14ac:dyDescent="0.3">
      <c r="A46" s="119"/>
      <c r="B46" s="7"/>
      <c r="C46" s="3"/>
      <c r="D46" s="31"/>
      <c r="E46" s="3"/>
      <c r="F46" s="83"/>
    </row>
    <row r="47" spans="1:6" s="6" customFormat="1" ht="14.25" customHeight="1" x14ac:dyDescent="0.3">
      <c r="A47" s="144"/>
      <c r="B47" s="143" t="s">
        <v>59</v>
      </c>
      <c r="C47" s="3"/>
      <c r="D47" s="31"/>
      <c r="E47" s="3"/>
      <c r="F47" s="83"/>
    </row>
    <row r="48" spans="1:6" s="6" customFormat="1" ht="14.25" customHeight="1" x14ac:dyDescent="0.3">
      <c r="A48" s="144">
        <f>A45+0.001</f>
        <v>1.0159999999999982</v>
      </c>
      <c r="B48" s="142" t="s">
        <v>61</v>
      </c>
      <c r="C48" s="3" t="s">
        <v>11</v>
      </c>
      <c r="D48" s="31">
        <v>0</v>
      </c>
      <c r="E48" s="3">
        <v>1</v>
      </c>
      <c r="F48" s="83">
        <f t="shared" ref="F48" si="8">D48*E48</f>
        <v>0</v>
      </c>
    </row>
    <row r="49" spans="1:6" s="6" customFormat="1" ht="28" x14ac:dyDescent="0.3">
      <c r="A49" s="8"/>
      <c r="B49" s="142" t="s">
        <v>27</v>
      </c>
      <c r="C49" s="3"/>
      <c r="D49" s="31"/>
      <c r="E49" s="3"/>
      <c r="F49" s="83"/>
    </row>
    <row r="50" spans="1:6" s="6" customFormat="1" ht="14.25" customHeight="1" x14ac:dyDescent="0.3">
      <c r="A50" s="144"/>
      <c r="B50" s="142"/>
      <c r="C50" s="9"/>
      <c r="D50" s="31"/>
      <c r="E50" s="3"/>
      <c r="F50" s="83"/>
    </row>
    <row r="51" spans="1:6" s="6" customFormat="1" ht="14.25" customHeight="1" x14ac:dyDescent="0.3">
      <c r="A51" s="144"/>
      <c r="B51" s="142"/>
      <c r="C51" s="9"/>
      <c r="D51" s="31"/>
      <c r="E51" s="3"/>
      <c r="F51" s="83"/>
    </row>
    <row r="52" spans="1:6" s="6" customFormat="1" ht="14.25" customHeight="1" x14ac:dyDescent="0.3">
      <c r="A52" s="144"/>
      <c r="B52" s="7"/>
      <c r="C52" s="9"/>
      <c r="D52" s="31"/>
      <c r="E52" s="3"/>
      <c r="F52" s="83"/>
    </row>
    <row r="53" spans="1:6" s="6" customFormat="1" ht="14.25" customHeight="1" thickBot="1" x14ac:dyDescent="0.35">
      <c r="A53" s="144"/>
      <c r="B53" s="142"/>
      <c r="C53" s="9"/>
      <c r="D53" s="31"/>
      <c r="E53" s="3"/>
      <c r="F53" s="83"/>
    </row>
    <row r="54" spans="1:6" s="6" customFormat="1" ht="14.25" customHeight="1" thickBot="1" x14ac:dyDescent="0.35">
      <c r="A54" s="14"/>
      <c r="B54" s="15"/>
      <c r="C54" s="16"/>
      <c r="D54" s="17"/>
      <c r="E54" s="17"/>
      <c r="F54" s="18"/>
    </row>
    <row r="55" spans="1:6" s="6" customFormat="1" ht="14.25" customHeight="1" thickBot="1" x14ac:dyDescent="0.35">
      <c r="A55" s="57"/>
      <c r="B55" s="26" t="s">
        <v>7</v>
      </c>
      <c r="C55" s="26"/>
      <c r="D55" s="19"/>
      <c r="E55" s="19"/>
      <c r="F55" s="64">
        <f>SUM(F11:F52)</f>
        <v>0</v>
      </c>
    </row>
    <row r="56" spans="1:6" s="6" customFormat="1" ht="14.25" customHeight="1" thickBot="1" x14ac:dyDescent="0.35">
      <c r="A56" s="20"/>
      <c r="B56" s="21"/>
      <c r="C56" s="22"/>
      <c r="D56" s="23"/>
      <c r="E56" s="23"/>
      <c r="F56" s="24"/>
    </row>
    <row r="57" spans="1:6" s="6" customFormat="1" ht="14.25" customHeight="1" thickBot="1" x14ac:dyDescent="0.35">
      <c r="A57" s="129"/>
      <c r="B57" s="121"/>
      <c r="C57" s="129"/>
      <c r="D57" s="30"/>
      <c r="E57" s="30"/>
      <c r="F57" s="30"/>
    </row>
    <row r="58" spans="1:6" s="6" customFormat="1" ht="56.5" thickBot="1" x14ac:dyDescent="0.35">
      <c r="A58" s="78" t="s">
        <v>0</v>
      </c>
      <c r="B58" s="79" t="s">
        <v>1</v>
      </c>
      <c r="C58" s="80" t="s">
        <v>2</v>
      </c>
      <c r="D58" s="81" t="s">
        <v>3</v>
      </c>
      <c r="E58" s="82" t="s">
        <v>4</v>
      </c>
      <c r="F58" s="81" t="s">
        <v>5</v>
      </c>
    </row>
    <row r="59" spans="1:6" s="6" customFormat="1" ht="14.25" customHeight="1" x14ac:dyDescent="0.3">
      <c r="A59" s="119"/>
      <c r="B59" s="115"/>
      <c r="C59" s="9"/>
      <c r="D59" s="31"/>
      <c r="E59" s="3"/>
      <c r="F59" s="83"/>
    </row>
    <row r="60" spans="1:6" s="6" customFormat="1" ht="42" x14ac:dyDescent="0.3">
      <c r="A60" s="144"/>
      <c r="B60" s="143" t="s">
        <v>28</v>
      </c>
      <c r="C60" s="9"/>
      <c r="D60" s="31"/>
      <c r="E60" s="3"/>
      <c r="F60" s="83"/>
    </row>
    <row r="61" spans="1:6" s="6" customFormat="1" ht="14.25" customHeight="1" x14ac:dyDescent="0.3">
      <c r="A61" s="144"/>
      <c r="B61" s="142"/>
      <c r="C61" s="9"/>
      <c r="D61" s="31"/>
      <c r="E61" s="3"/>
      <c r="F61" s="83"/>
    </row>
    <row r="62" spans="1:6" s="6" customFormat="1" ht="14.25" customHeight="1" x14ac:dyDescent="0.3">
      <c r="A62" s="144"/>
      <c r="B62" s="143" t="s">
        <v>46</v>
      </c>
      <c r="C62" s="9"/>
      <c r="D62" s="31"/>
      <c r="E62" s="3"/>
      <c r="F62" s="83"/>
    </row>
    <row r="63" spans="1:6" s="6" customFormat="1" ht="14.25" customHeight="1" x14ac:dyDescent="0.3">
      <c r="A63" s="144"/>
      <c r="B63" s="142"/>
      <c r="C63" s="9"/>
      <c r="D63" s="31"/>
      <c r="E63" s="3"/>
      <c r="F63" s="83"/>
    </row>
    <row r="64" spans="1:6" s="6" customFormat="1" ht="14.25" customHeight="1" x14ac:dyDescent="0.3">
      <c r="A64" s="144">
        <f>A48+0.001</f>
        <v>1.0169999999999981</v>
      </c>
      <c r="B64" s="142" t="s">
        <v>62</v>
      </c>
      <c r="C64" s="9" t="s">
        <v>26</v>
      </c>
      <c r="D64" s="31">
        <v>0</v>
      </c>
      <c r="E64" s="3">
        <v>6</v>
      </c>
      <c r="F64" s="83">
        <f t="shared" ref="F64:F68" si="9">D64*E64</f>
        <v>0</v>
      </c>
    </row>
    <row r="65" spans="1:6" s="6" customFormat="1" ht="14.25" customHeight="1" x14ac:dyDescent="0.3">
      <c r="A65" s="144">
        <f>A64+0.001</f>
        <v>1.017999999999998</v>
      </c>
      <c r="B65" s="142" t="s">
        <v>39</v>
      </c>
      <c r="C65" s="9" t="s">
        <v>26</v>
      </c>
      <c r="D65" s="31">
        <v>0</v>
      </c>
      <c r="E65" s="3">
        <v>9</v>
      </c>
      <c r="F65" s="83">
        <f t="shared" si="9"/>
        <v>0</v>
      </c>
    </row>
    <row r="66" spans="1:6" s="6" customFormat="1" ht="14.25" customHeight="1" x14ac:dyDescent="0.3">
      <c r="A66" s="144">
        <f>A65+0.001</f>
        <v>1.0189999999999979</v>
      </c>
      <c r="B66" s="142" t="s">
        <v>38</v>
      </c>
      <c r="C66" s="9" t="s">
        <v>26</v>
      </c>
      <c r="D66" s="31">
        <v>0</v>
      </c>
      <c r="E66" s="3">
        <v>9</v>
      </c>
      <c r="F66" s="83">
        <f t="shared" si="9"/>
        <v>0</v>
      </c>
    </row>
    <row r="67" spans="1:6" s="6" customFormat="1" ht="14.25" customHeight="1" x14ac:dyDescent="0.3">
      <c r="A67" s="144">
        <f>A66+0.001</f>
        <v>1.0199999999999978</v>
      </c>
      <c r="B67" s="142" t="s">
        <v>40</v>
      </c>
      <c r="C67" s="9" t="s">
        <v>26</v>
      </c>
      <c r="D67" s="31">
        <v>0</v>
      </c>
      <c r="E67" s="3">
        <v>18</v>
      </c>
      <c r="F67" s="83">
        <f t="shared" si="9"/>
        <v>0</v>
      </c>
    </row>
    <row r="68" spans="1:6" s="6" customFormat="1" ht="14.25" customHeight="1" x14ac:dyDescent="0.3">
      <c r="A68" s="144">
        <f>A67+0.001</f>
        <v>1.0209999999999977</v>
      </c>
      <c r="B68" s="7" t="s">
        <v>51</v>
      </c>
      <c r="C68" s="9" t="s">
        <v>11</v>
      </c>
      <c r="D68" s="31">
        <v>0</v>
      </c>
      <c r="E68" s="3">
        <v>2</v>
      </c>
      <c r="F68" s="83">
        <f t="shared" si="9"/>
        <v>0</v>
      </c>
    </row>
    <row r="69" spans="1:6" s="6" customFormat="1" ht="14.25" customHeight="1" x14ac:dyDescent="0.3">
      <c r="A69" s="119"/>
      <c r="B69" s="7"/>
      <c r="C69" s="9"/>
      <c r="D69" s="31"/>
      <c r="E69" s="3"/>
      <c r="F69" s="83"/>
    </row>
    <row r="70" spans="1:6" s="6" customFormat="1" ht="14.25" customHeight="1" x14ac:dyDescent="0.3">
      <c r="A70" s="144"/>
      <c r="B70" s="143" t="s">
        <v>41</v>
      </c>
      <c r="C70" s="9"/>
      <c r="D70" s="31"/>
      <c r="E70" s="3"/>
      <c r="F70" s="83"/>
    </row>
    <row r="71" spans="1:6" s="6" customFormat="1" ht="14.25" customHeight="1" x14ac:dyDescent="0.3">
      <c r="A71" s="144"/>
      <c r="B71" s="142"/>
      <c r="C71" s="9"/>
      <c r="D71" s="31"/>
      <c r="E71" s="3"/>
      <c r="F71" s="83"/>
    </row>
    <row r="72" spans="1:6" s="6" customFormat="1" ht="14.25" customHeight="1" x14ac:dyDescent="0.3">
      <c r="A72" s="144">
        <f>A68+0.001</f>
        <v>1.0219999999999976</v>
      </c>
      <c r="B72" s="6" t="s">
        <v>42</v>
      </c>
      <c r="C72" s="9" t="s">
        <v>11</v>
      </c>
      <c r="D72" s="31">
        <v>0</v>
      </c>
      <c r="E72" s="3">
        <v>1</v>
      </c>
      <c r="F72" s="83">
        <f t="shared" ref="F72" si="10">D72*E72</f>
        <v>0</v>
      </c>
    </row>
    <row r="73" spans="1:6" s="6" customFormat="1" ht="14.25" customHeight="1" x14ac:dyDescent="0.3">
      <c r="A73" s="119"/>
      <c r="B73" s="7"/>
      <c r="C73" s="9"/>
      <c r="D73" s="31"/>
      <c r="E73" s="3"/>
      <c r="F73" s="83"/>
    </row>
    <row r="74" spans="1:6" s="6" customFormat="1" ht="14.25" customHeight="1" x14ac:dyDescent="0.3">
      <c r="A74" s="119"/>
      <c r="B74" s="27" t="s">
        <v>43</v>
      </c>
      <c r="C74" s="9"/>
      <c r="D74" s="31"/>
      <c r="E74" s="3"/>
      <c r="F74" s="83"/>
    </row>
    <row r="75" spans="1:6" s="6" customFormat="1" ht="14.25" customHeight="1" x14ac:dyDescent="0.3">
      <c r="A75" s="119"/>
      <c r="B75" s="7"/>
      <c r="C75" s="9"/>
      <c r="D75" s="31"/>
      <c r="E75" s="3"/>
      <c r="F75" s="83"/>
    </row>
    <row r="76" spans="1:6" s="6" customFormat="1" ht="14.25" customHeight="1" x14ac:dyDescent="0.3">
      <c r="A76" s="119">
        <f>A72+0.001</f>
        <v>1.0229999999999975</v>
      </c>
      <c r="B76" s="7" t="s">
        <v>63</v>
      </c>
      <c r="C76" s="9" t="s">
        <v>11</v>
      </c>
      <c r="D76" s="31">
        <v>0</v>
      </c>
      <c r="E76" s="3">
        <v>1</v>
      </c>
      <c r="F76" s="83">
        <f t="shared" ref="F76:F77" si="11">D76*E76</f>
        <v>0</v>
      </c>
    </row>
    <row r="77" spans="1:6" s="6" customFormat="1" ht="14.25" customHeight="1" x14ac:dyDescent="0.3">
      <c r="A77" s="119">
        <f>A76+0.001</f>
        <v>1.0239999999999974</v>
      </c>
      <c r="B77" s="7" t="s">
        <v>44</v>
      </c>
      <c r="C77" s="9" t="s">
        <v>11</v>
      </c>
      <c r="D77" s="31">
        <v>0</v>
      </c>
      <c r="E77" s="3">
        <v>1</v>
      </c>
      <c r="F77" s="83">
        <f t="shared" si="11"/>
        <v>0</v>
      </c>
    </row>
    <row r="78" spans="1:6" s="6" customFormat="1" ht="14.25" customHeight="1" x14ac:dyDescent="0.3">
      <c r="A78" s="119">
        <f>A77+0.001</f>
        <v>1.0249999999999972</v>
      </c>
      <c r="B78" s="7" t="s">
        <v>45</v>
      </c>
      <c r="C78" s="9" t="s">
        <v>11</v>
      </c>
      <c r="D78" s="31">
        <v>0</v>
      </c>
      <c r="E78" s="3">
        <v>1</v>
      </c>
      <c r="F78" s="83">
        <f t="shared" ref="F78" si="12">D78*E78</f>
        <v>0</v>
      </c>
    </row>
    <row r="79" spans="1:6" s="6" customFormat="1" ht="14.25" customHeight="1" x14ac:dyDescent="0.3">
      <c r="A79" s="119"/>
      <c r="B79" s="7"/>
      <c r="C79" s="9"/>
      <c r="D79" s="31"/>
      <c r="E79" s="3"/>
      <c r="F79" s="83"/>
    </row>
    <row r="80" spans="1:6" s="6" customFormat="1" ht="14.25" customHeight="1" x14ac:dyDescent="0.3">
      <c r="A80" s="144"/>
      <c r="B80" s="143" t="s">
        <v>47</v>
      </c>
      <c r="C80" s="9"/>
      <c r="D80" s="31"/>
      <c r="E80" s="3"/>
      <c r="F80" s="83"/>
    </row>
    <row r="81" spans="1:6" s="6" customFormat="1" ht="14.25" customHeight="1" x14ac:dyDescent="0.3">
      <c r="A81" s="144"/>
      <c r="B81" s="142"/>
      <c r="C81" s="9"/>
      <c r="D81" s="31"/>
      <c r="E81" s="3"/>
      <c r="F81" s="83"/>
    </row>
    <row r="82" spans="1:6" s="6" customFormat="1" ht="14.25" customHeight="1" x14ac:dyDescent="0.3">
      <c r="A82" s="144">
        <f>A78+0.001</f>
        <v>1.0259999999999971</v>
      </c>
      <c r="B82" s="142" t="s">
        <v>48</v>
      </c>
      <c r="C82" s="9" t="s">
        <v>11</v>
      </c>
      <c r="D82" s="31">
        <v>0</v>
      </c>
      <c r="E82" s="3">
        <v>11</v>
      </c>
      <c r="F82" s="83">
        <f t="shared" ref="F82:F84" si="13">D82*E82</f>
        <v>0</v>
      </c>
    </row>
    <row r="83" spans="1:6" s="6" customFormat="1" ht="14.25" customHeight="1" x14ac:dyDescent="0.3">
      <c r="A83" s="144">
        <f t="shared" ref="A83:A84" si="14">A82+0.001</f>
        <v>1.026999999999997</v>
      </c>
      <c r="B83" s="142" t="s">
        <v>64</v>
      </c>
      <c r="C83" s="9" t="s">
        <v>11</v>
      </c>
      <c r="D83" s="31">
        <v>0</v>
      </c>
      <c r="E83" s="3">
        <v>16</v>
      </c>
      <c r="F83" s="83">
        <f t="shared" si="13"/>
        <v>0</v>
      </c>
    </row>
    <row r="84" spans="1:6" s="6" customFormat="1" ht="14.25" customHeight="1" x14ac:dyDescent="0.3">
      <c r="A84" s="144">
        <f t="shared" si="14"/>
        <v>1.0279999999999969</v>
      </c>
      <c r="B84" s="142" t="s">
        <v>49</v>
      </c>
      <c r="C84" s="9" t="s">
        <v>50</v>
      </c>
      <c r="D84" s="31">
        <v>0</v>
      </c>
      <c r="E84" s="3">
        <v>1</v>
      </c>
      <c r="F84" s="83">
        <f t="shared" si="13"/>
        <v>0</v>
      </c>
    </row>
    <row r="85" spans="1:6" s="6" customFormat="1" ht="14.25" customHeight="1" x14ac:dyDescent="0.3">
      <c r="A85" s="119"/>
      <c r="B85" s="7"/>
      <c r="C85" s="3"/>
      <c r="D85" s="31"/>
      <c r="E85" s="3"/>
      <c r="F85" s="83"/>
    </row>
    <row r="86" spans="1:6" s="6" customFormat="1" ht="14.25" customHeight="1" x14ac:dyDescent="0.3">
      <c r="A86" s="145"/>
      <c r="B86" s="27" t="s">
        <v>29</v>
      </c>
      <c r="C86" s="9"/>
      <c r="D86" s="31"/>
      <c r="E86" s="3"/>
      <c r="F86" s="83"/>
    </row>
    <row r="87" spans="1:6" s="6" customFormat="1" ht="14.25" customHeight="1" x14ac:dyDescent="0.3">
      <c r="A87" s="119">
        <f>A84+0.001</f>
        <v>1.0289999999999968</v>
      </c>
      <c r="B87" s="7" t="s">
        <v>52</v>
      </c>
      <c r="C87" s="9" t="s">
        <v>11</v>
      </c>
      <c r="D87" s="31">
        <v>0</v>
      </c>
      <c r="E87" s="3">
        <v>11</v>
      </c>
      <c r="F87" s="83">
        <f t="shared" ref="F87:F90" si="15">D87*E87</f>
        <v>0</v>
      </c>
    </row>
    <row r="88" spans="1:6" s="6" customFormat="1" ht="28" x14ac:dyDescent="0.3">
      <c r="A88" s="119">
        <f>A87+0.001</f>
        <v>1.0299999999999967</v>
      </c>
      <c r="B88" s="7" t="s">
        <v>58</v>
      </c>
      <c r="C88" s="3" t="s">
        <v>11</v>
      </c>
      <c r="D88" s="31">
        <v>0</v>
      </c>
      <c r="E88" s="3">
        <v>1</v>
      </c>
      <c r="F88" s="83">
        <f t="shared" si="15"/>
        <v>0</v>
      </c>
    </row>
    <row r="89" spans="1:6" s="6" customFormat="1" ht="14.25" customHeight="1" x14ac:dyDescent="0.3">
      <c r="A89" s="119">
        <f t="shared" ref="A89:A90" si="16">A88+0.001</f>
        <v>1.0309999999999966</v>
      </c>
      <c r="B89" s="7" t="s">
        <v>53</v>
      </c>
      <c r="C89" s="3" t="s">
        <v>11</v>
      </c>
      <c r="D89" s="31">
        <v>0</v>
      </c>
      <c r="E89" s="3">
        <v>2</v>
      </c>
      <c r="F89" s="83">
        <f t="shared" si="15"/>
        <v>0</v>
      </c>
    </row>
    <row r="90" spans="1:6" s="6" customFormat="1" ht="14.25" customHeight="1" x14ac:dyDescent="0.3">
      <c r="A90" s="119">
        <f t="shared" si="16"/>
        <v>1.0319999999999965</v>
      </c>
      <c r="B90" s="7" t="s">
        <v>54</v>
      </c>
      <c r="C90" s="3" t="s">
        <v>11</v>
      </c>
      <c r="D90" s="31">
        <v>0</v>
      </c>
      <c r="E90" s="3">
        <v>11</v>
      </c>
      <c r="F90" s="83">
        <f t="shared" si="15"/>
        <v>0</v>
      </c>
    </row>
    <row r="91" spans="1:6" s="6" customFormat="1" ht="14.25" customHeight="1" x14ac:dyDescent="0.3">
      <c r="A91" s="119"/>
      <c r="B91" s="7"/>
      <c r="C91" s="9"/>
      <c r="D91" s="31"/>
      <c r="E91" s="3"/>
      <c r="F91" s="83"/>
    </row>
    <row r="92" spans="1:6" s="6" customFormat="1" ht="14.25" customHeight="1" x14ac:dyDescent="0.3">
      <c r="A92" s="119">
        <f>A90+0.001</f>
        <v>1.0329999999999964</v>
      </c>
      <c r="B92" s="7" t="s">
        <v>65</v>
      </c>
      <c r="C92" s="3" t="s">
        <v>11</v>
      </c>
      <c r="D92" s="31">
        <v>0</v>
      </c>
      <c r="E92" s="3">
        <v>1</v>
      </c>
      <c r="F92" s="83">
        <f t="shared" ref="F92" si="17">D92*E92</f>
        <v>0</v>
      </c>
    </row>
    <row r="93" spans="1:6" s="6" customFormat="1" ht="14.25" customHeight="1" x14ac:dyDescent="0.3">
      <c r="A93" s="119">
        <f t="shared" ref="A93:A94" si="18">A92+0.001</f>
        <v>1.0339999999999963</v>
      </c>
      <c r="B93" s="7" t="s">
        <v>66</v>
      </c>
      <c r="C93" s="3" t="s">
        <v>11</v>
      </c>
      <c r="D93" s="31">
        <v>0</v>
      </c>
      <c r="E93" s="3">
        <v>3</v>
      </c>
      <c r="F93" s="83">
        <f t="shared" ref="F93:F94" si="19">D93*E93</f>
        <v>0</v>
      </c>
    </row>
    <row r="94" spans="1:6" s="6" customFormat="1" ht="14.25" customHeight="1" x14ac:dyDescent="0.3">
      <c r="A94" s="119">
        <f t="shared" si="18"/>
        <v>1.0349999999999961</v>
      </c>
      <c r="B94" s="7" t="s">
        <v>67</v>
      </c>
      <c r="C94" s="3" t="s">
        <v>11</v>
      </c>
      <c r="D94" s="31">
        <v>0</v>
      </c>
      <c r="E94" s="3">
        <v>6</v>
      </c>
      <c r="F94" s="83">
        <f t="shared" si="19"/>
        <v>0</v>
      </c>
    </row>
    <row r="95" spans="1:6" s="6" customFormat="1" ht="14.25" customHeight="1" x14ac:dyDescent="0.3">
      <c r="A95" s="119"/>
      <c r="B95" s="7"/>
      <c r="C95" s="9"/>
      <c r="D95" s="31"/>
      <c r="E95" s="3"/>
      <c r="F95" s="83"/>
    </row>
    <row r="96" spans="1:6" s="6" customFormat="1" ht="14.25" customHeight="1" x14ac:dyDescent="0.3">
      <c r="A96" s="119">
        <f>A94+0.001</f>
        <v>1.035999999999996</v>
      </c>
      <c r="B96" s="7" t="s">
        <v>68</v>
      </c>
      <c r="C96" s="3" t="s">
        <v>11</v>
      </c>
      <c r="D96" s="31">
        <v>0</v>
      </c>
      <c r="E96" s="3">
        <v>2</v>
      </c>
      <c r="F96" s="83">
        <f t="shared" ref="F96" si="20">D96*E96</f>
        <v>0</v>
      </c>
    </row>
    <row r="97" spans="1:6" s="6" customFormat="1" ht="14.25" customHeight="1" x14ac:dyDescent="0.3">
      <c r="A97" s="119">
        <f>A96+0.001</f>
        <v>1.0369999999999959</v>
      </c>
      <c r="B97" s="7" t="s">
        <v>69</v>
      </c>
      <c r="C97" s="3" t="s">
        <v>11</v>
      </c>
      <c r="D97" s="31">
        <v>0</v>
      </c>
      <c r="E97" s="3">
        <v>2</v>
      </c>
      <c r="F97" s="83">
        <f t="shared" ref="F97:F101" si="21">D97*E97</f>
        <v>0</v>
      </c>
    </row>
    <row r="98" spans="1:6" s="6" customFormat="1" ht="14.25" customHeight="1" x14ac:dyDescent="0.3">
      <c r="A98" s="119"/>
      <c r="B98" s="7"/>
      <c r="C98" s="3"/>
      <c r="D98" s="31"/>
      <c r="E98" s="3"/>
      <c r="F98" s="83"/>
    </row>
    <row r="99" spans="1:6" s="6" customFormat="1" ht="14.25" customHeight="1" x14ac:dyDescent="0.3">
      <c r="A99" s="119">
        <f>A97+0.001</f>
        <v>1.0379999999999958</v>
      </c>
      <c r="B99" s="7" t="s">
        <v>72</v>
      </c>
      <c r="C99" s="9" t="s">
        <v>11</v>
      </c>
      <c r="D99" s="31">
        <v>0</v>
      </c>
      <c r="E99" s="3">
        <v>2</v>
      </c>
      <c r="F99" s="83">
        <f t="shared" si="21"/>
        <v>0</v>
      </c>
    </row>
    <row r="100" spans="1:6" s="6" customFormat="1" ht="14.25" customHeight="1" x14ac:dyDescent="0.3">
      <c r="A100" s="119"/>
      <c r="B100" s="7"/>
      <c r="C100" s="9"/>
      <c r="D100" s="31"/>
      <c r="E100" s="3"/>
      <c r="F100" s="83"/>
    </row>
    <row r="101" spans="1:6" s="6" customFormat="1" ht="29.25" customHeight="1" x14ac:dyDescent="0.3">
      <c r="A101" s="119">
        <f t="shared" ref="A101" si="22">A99+0.001</f>
        <v>1.0389999999999957</v>
      </c>
      <c r="B101" s="7" t="s">
        <v>73</v>
      </c>
      <c r="C101" s="9" t="s">
        <v>50</v>
      </c>
      <c r="D101" s="31">
        <v>0</v>
      </c>
      <c r="E101" s="3">
        <v>1</v>
      </c>
      <c r="F101" s="83">
        <f t="shared" si="21"/>
        <v>0</v>
      </c>
    </row>
    <row r="102" spans="1:6" s="6" customFormat="1" ht="14.25" customHeight="1" x14ac:dyDescent="0.3">
      <c r="A102" s="119"/>
      <c r="B102" s="7"/>
      <c r="C102" s="9"/>
      <c r="D102" s="31"/>
      <c r="E102" s="3"/>
      <c r="F102" s="83"/>
    </row>
    <row r="103" spans="1:6" s="6" customFormat="1" ht="14.25" customHeight="1" x14ac:dyDescent="0.3">
      <c r="A103" s="119"/>
      <c r="B103" s="7"/>
      <c r="C103" s="9"/>
      <c r="D103" s="31"/>
      <c r="E103" s="3"/>
      <c r="F103" s="83"/>
    </row>
    <row r="104" spans="1:6" s="6" customFormat="1" ht="14.25" customHeight="1" x14ac:dyDescent="0.3">
      <c r="A104" s="119"/>
      <c r="B104" s="7"/>
      <c r="C104" s="9"/>
      <c r="D104" s="31"/>
      <c r="E104" s="3"/>
      <c r="F104" s="83"/>
    </row>
    <row r="105" spans="1:6" s="6" customFormat="1" ht="14.25" customHeight="1" x14ac:dyDescent="0.3">
      <c r="A105" s="119"/>
      <c r="B105" s="7"/>
      <c r="C105" s="9"/>
      <c r="D105" s="31"/>
      <c r="E105" s="3"/>
      <c r="F105" s="83"/>
    </row>
    <row r="106" spans="1:6" s="6" customFormat="1" ht="14.25" customHeight="1" x14ac:dyDescent="0.3">
      <c r="A106" s="119"/>
      <c r="B106" s="7"/>
      <c r="C106" s="9"/>
      <c r="D106" s="31"/>
      <c r="E106" s="3"/>
      <c r="F106" s="83"/>
    </row>
    <row r="107" spans="1:6" s="6" customFormat="1" ht="14.25" customHeight="1" x14ac:dyDescent="0.3">
      <c r="A107" s="119"/>
      <c r="B107" s="7"/>
      <c r="C107" s="9"/>
      <c r="D107" s="31"/>
      <c r="E107" s="3"/>
      <c r="F107" s="83"/>
    </row>
    <row r="108" spans="1:6" s="6" customFormat="1" ht="14.25" customHeight="1" x14ac:dyDescent="0.3">
      <c r="A108" s="119"/>
      <c r="B108" s="7"/>
      <c r="C108" s="9"/>
      <c r="D108" s="31"/>
      <c r="E108" s="3"/>
      <c r="F108" s="83"/>
    </row>
    <row r="109" spans="1:6" s="6" customFormat="1" ht="14.25" customHeight="1" x14ac:dyDescent="0.3">
      <c r="A109" s="119"/>
      <c r="B109" s="7"/>
      <c r="C109" s="9"/>
      <c r="D109" s="31"/>
      <c r="E109" s="3"/>
      <c r="F109" s="83"/>
    </row>
    <row r="110" spans="1:6" s="6" customFormat="1" ht="14.25" customHeight="1" x14ac:dyDescent="0.3">
      <c r="A110" s="119"/>
      <c r="B110" s="7"/>
      <c r="C110" s="9"/>
      <c r="D110" s="31"/>
      <c r="E110" s="3"/>
      <c r="F110" s="83"/>
    </row>
    <row r="111" spans="1:6" s="6" customFormat="1" ht="14.25" customHeight="1" x14ac:dyDescent="0.3">
      <c r="A111" s="119"/>
      <c r="B111" s="7"/>
      <c r="C111" s="9"/>
      <c r="D111" s="31"/>
      <c r="E111" s="3"/>
      <c r="F111" s="83"/>
    </row>
    <row r="112" spans="1:6" s="6" customFormat="1" ht="14.25" customHeight="1" x14ac:dyDescent="0.3">
      <c r="A112" s="119"/>
      <c r="B112" s="7"/>
      <c r="C112" s="9"/>
      <c r="D112" s="31"/>
      <c r="E112" s="3"/>
      <c r="F112" s="83"/>
    </row>
    <row r="113" spans="1:6" s="6" customFormat="1" ht="14.25" customHeight="1" x14ac:dyDescent="0.3">
      <c r="A113" s="119"/>
      <c r="B113" s="7"/>
      <c r="C113" s="9"/>
      <c r="D113" s="31"/>
      <c r="E113" s="3"/>
      <c r="F113" s="83"/>
    </row>
    <row r="114" spans="1:6" s="6" customFormat="1" ht="14.25" customHeight="1" x14ac:dyDescent="0.3">
      <c r="A114" s="119"/>
      <c r="B114" s="7"/>
      <c r="C114" s="9"/>
      <c r="D114" s="31"/>
      <c r="E114" s="3"/>
      <c r="F114" s="83"/>
    </row>
    <row r="115" spans="1:6" s="6" customFormat="1" ht="14.25" customHeight="1" x14ac:dyDescent="0.3">
      <c r="A115" s="119"/>
      <c r="B115" s="7"/>
      <c r="C115" s="9"/>
      <c r="D115" s="31"/>
      <c r="E115" s="3"/>
      <c r="F115" s="83"/>
    </row>
    <row r="116" spans="1:6" s="6" customFormat="1" ht="14.25" customHeight="1" x14ac:dyDescent="0.3">
      <c r="A116" s="119"/>
      <c r="B116" s="7"/>
      <c r="C116" s="9"/>
      <c r="D116" s="31"/>
      <c r="E116" s="3"/>
      <c r="F116" s="83"/>
    </row>
    <row r="117" spans="1:6" s="6" customFormat="1" ht="14.25" customHeight="1" x14ac:dyDescent="0.3">
      <c r="A117" s="119"/>
      <c r="B117" s="7"/>
      <c r="C117" s="3"/>
      <c r="D117" s="31"/>
      <c r="E117" s="3"/>
      <c r="F117" s="83"/>
    </row>
    <row r="118" spans="1:6" s="6" customFormat="1" ht="14.25" customHeight="1" x14ac:dyDescent="0.3">
      <c r="A118" s="128"/>
      <c r="B118" s="7"/>
      <c r="C118" s="9"/>
      <c r="D118" s="31"/>
      <c r="E118" s="3"/>
      <c r="F118" s="83"/>
    </row>
    <row r="119" spans="1:6" s="6" customFormat="1" ht="14.25" customHeight="1" thickBot="1" x14ac:dyDescent="0.35">
      <c r="A119" s="128"/>
      <c r="B119" s="56"/>
      <c r="C119" s="9"/>
      <c r="D119" s="31"/>
      <c r="E119" s="3"/>
      <c r="F119" s="83"/>
    </row>
    <row r="120" spans="1:6" s="6" customFormat="1" ht="14.25" customHeight="1" thickBot="1" x14ac:dyDescent="0.35">
      <c r="A120" s="14"/>
      <c r="B120" s="15"/>
      <c r="C120" s="16"/>
      <c r="D120" s="17"/>
      <c r="E120" s="17"/>
      <c r="F120" s="18"/>
    </row>
    <row r="121" spans="1:6" s="6" customFormat="1" ht="14.25" customHeight="1" thickBot="1" x14ac:dyDescent="0.35">
      <c r="A121" s="57"/>
      <c r="B121" s="26" t="s">
        <v>7</v>
      </c>
      <c r="C121" s="26"/>
      <c r="D121" s="19"/>
      <c r="E121" s="19"/>
      <c r="F121" s="64">
        <f>SUM(F60:F118)</f>
        <v>0</v>
      </c>
    </row>
    <row r="122" spans="1:6" s="6" customFormat="1" ht="14.25" customHeight="1" thickBot="1" x14ac:dyDescent="0.35">
      <c r="A122" s="20"/>
      <c r="B122" s="21"/>
      <c r="C122" s="22"/>
      <c r="D122" s="23"/>
      <c r="E122" s="23"/>
      <c r="F122" s="24"/>
    </row>
  </sheetData>
  <phoneticPr fontId="36" type="noConversion"/>
  <pageMargins left="0.74803149606299202" right="0.74803149606299202" top="0.98425196850393704" bottom="0.98425196850393704" header="0.511811023622047" footer="0.511811023622047"/>
  <pageSetup paperSize="9" scale="65" fitToHeight="100" orientation="portrait" r:id="rId1"/>
  <headerFooter alignWithMargins="0"/>
  <rowBreaks count="1" manualBreakCount="1">
    <brk id="56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9"/>
  <sheetViews>
    <sheetView view="pageBreakPreview" zoomScale="80" zoomScaleNormal="100" zoomScaleSheetLayoutView="80" zoomScalePageLayoutView="50" workbookViewId="0">
      <selection activeCell="G20" sqref="G20"/>
    </sheetView>
  </sheetViews>
  <sheetFormatPr defaultColWidth="9.09765625" defaultRowHeight="12.5" x14ac:dyDescent="0.25"/>
  <cols>
    <col min="1" max="1" width="9.09765625" style="29"/>
    <col min="2" max="2" width="79.59765625" style="28" customWidth="1"/>
    <col min="3" max="3" width="7" style="29" customWidth="1"/>
    <col min="4" max="4" width="16.69921875" style="32" customWidth="1"/>
    <col min="5" max="5" width="19.3984375" style="37" customWidth="1"/>
    <col min="6" max="6" width="12.8984375" style="28" bestFit="1" customWidth="1"/>
    <col min="7" max="7" width="28.296875" style="28" customWidth="1"/>
    <col min="8" max="8" width="21.3984375" style="28" customWidth="1"/>
    <col min="9" max="9" width="21.8984375" style="28" customWidth="1"/>
    <col min="10" max="16384" width="9.09765625" style="28"/>
  </cols>
  <sheetData>
    <row r="1" spans="1:5" ht="13" thickBot="1" x14ac:dyDescent="0.3"/>
    <row r="2" spans="1:5" ht="18.5" x14ac:dyDescent="0.45">
      <c r="A2" s="84" t="s">
        <v>16</v>
      </c>
      <c r="B2" s="85"/>
      <c r="C2" s="85"/>
      <c r="D2" s="86"/>
      <c r="E2" s="87"/>
    </row>
    <row r="3" spans="1:5" ht="13" x14ac:dyDescent="0.3">
      <c r="A3" s="88"/>
      <c r="B3" s="89"/>
      <c r="C3" s="89"/>
      <c r="D3" s="89"/>
      <c r="E3" s="90"/>
    </row>
    <row r="4" spans="1:5" ht="18.5" x14ac:dyDescent="0.45">
      <c r="A4" s="91" t="s">
        <v>32</v>
      </c>
      <c r="B4" s="92"/>
      <c r="C4" s="92"/>
      <c r="D4" s="93"/>
      <c r="E4" s="94"/>
    </row>
    <row r="5" spans="1:5" ht="13" x14ac:dyDescent="0.3">
      <c r="A5" s="95"/>
      <c r="B5" s="96"/>
      <c r="C5" s="96"/>
      <c r="D5" s="97"/>
      <c r="E5" s="98"/>
    </row>
    <row r="6" spans="1:5" ht="14" x14ac:dyDescent="0.25">
      <c r="A6" s="99" t="str">
        <f>'Preliminaries &amp; Generals'!A6</f>
        <v>BUILDING 37, CLINIC</v>
      </c>
      <c r="B6" s="100"/>
      <c r="C6" s="101"/>
      <c r="D6" s="101"/>
      <c r="E6" s="103"/>
    </row>
    <row r="7" spans="1:5" ht="14" x14ac:dyDescent="0.25">
      <c r="A7" s="104" t="s">
        <v>31</v>
      </c>
      <c r="B7" s="105"/>
      <c r="C7" s="106"/>
      <c r="D7" s="106"/>
      <c r="E7" s="108"/>
    </row>
    <row r="8" spans="1:5" ht="13" thickBot="1" x14ac:dyDescent="0.3">
      <c r="A8" s="72"/>
      <c r="B8" s="73"/>
      <c r="C8" s="74"/>
      <c r="D8" s="75"/>
      <c r="E8" s="77"/>
    </row>
    <row r="9" spans="1:5" ht="69" customHeight="1" thickBot="1" x14ac:dyDescent="0.3">
      <c r="A9" s="111" t="s">
        <v>0</v>
      </c>
      <c r="B9" s="112" t="s">
        <v>1</v>
      </c>
      <c r="C9" s="109" t="s">
        <v>21</v>
      </c>
      <c r="D9" s="113" t="s">
        <v>22</v>
      </c>
      <c r="E9" s="114" t="s">
        <v>5</v>
      </c>
    </row>
    <row r="10" spans="1:5" ht="14" x14ac:dyDescent="0.3">
      <c r="A10" s="49"/>
      <c r="B10" s="115"/>
      <c r="C10" s="9"/>
      <c r="D10" s="5"/>
      <c r="E10" s="83"/>
    </row>
    <row r="11" spans="1:5" ht="15.5" x14ac:dyDescent="0.3">
      <c r="A11" s="49"/>
      <c r="B11" s="116" t="s">
        <v>23</v>
      </c>
      <c r="C11" s="9"/>
      <c r="D11" s="5"/>
      <c r="E11" s="83"/>
    </row>
    <row r="12" spans="1:5" ht="14" x14ac:dyDescent="0.3">
      <c r="A12" s="49"/>
      <c r="B12" s="117"/>
      <c r="C12" s="9"/>
      <c r="D12" s="5"/>
      <c r="E12" s="83"/>
    </row>
    <row r="13" spans="1:5" ht="14" x14ac:dyDescent="0.3">
      <c r="A13" s="49"/>
      <c r="B13" s="118"/>
      <c r="C13" s="9"/>
      <c r="D13" s="5"/>
      <c r="E13" s="83"/>
    </row>
    <row r="14" spans="1:5" ht="15.5" x14ac:dyDescent="0.35">
      <c r="A14" s="119">
        <f>3+0.001</f>
        <v>3.0009999999999999</v>
      </c>
      <c r="B14" s="120" t="s">
        <v>24</v>
      </c>
      <c r="C14" s="9">
        <v>1</v>
      </c>
      <c r="D14" s="5"/>
      <c r="E14" s="83">
        <f>'Preliminaries &amp; Generals'!F63</f>
        <v>0</v>
      </c>
    </row>
    <row r="15" spans="1:5" ht="15.5" x14ac:dyDescent="0.35">
      <c r="A15" s="119">
        <f>+A14+0.001</f>
        <v>3.0019999999999998</v>
      </c>
      <c r="B15" s="120" t="s">
        <v>25</v>
      </c>
      <c r="C15" s="9">
        <v>2</v>
      </c>
      <c r="D15" s="5"/>
      <c r="E15" s="83">
        <f>HVAC!F121</f>
        <v>0</v>
      </c>
    </row>
    <row r="16" spans="1:5" ht="14" x14ac:dyDescent="0.3">
      <c r="A16" s="49"/>
      <c r="B16" s="7"/>
      <c r="C16" s="9"/>
      <c r="D16" s="5"/>
      <c r="E16" s="83"/>
    </row>
    <row r="17" spans="1:5" ht="14" x14ac:dyDescent="0.3">
      <c r="A17" s="49"/>
      <c r="B17" s="7"/>
      <c r="C17" s="9"/>
      <c r="D17" s="5"/>
      <c r="E17" s="83"/>
    </row>
    <row r="18" spans="1:5" ht="14" x14ac:dyDescent="0.3">
      <c r="A18" s="49"/>
      <c r="B18" s="7"/>
      <c r="C18" s="9"/>
      <c r="D18" s="5"/>
      <c r="E18" s="83"/>
    </row>
    <row r="19" spans="1:5" ht="14" x14ac:dyDescent="0.3">
      <c r="A19" s="49"/>
      <c r="B19" s="7"/>
      <c r="C19" s="9"/>
      <c r="D19" s="5"/>
      <c r="E19" s="83"/>
    </row>
    <row r="20" spans="1:5" ht="14" x14ac:dyDescent="0.3">
      <c r="A20" s="49"/>
      <c r="B20" s="7"/>
      <c r="C20" s="9"/>
      <c r="D20" s="5"/>
      <c r="E20" s="83"/>
    </row>
    <row r="21" spans="1:5" ht="14" x14ac:dyDescent="0.3">
      <c r="A21" s="49"/>
      <c r="B21" s="7"/>
      <c r="C21" s="9"/>
      <c r="D21" s="5"/>
      <c r="E21" s="83"/>
    </row>
    <row r="22" spans="1:5" ht="14" x14ac:dyDescent="0.3">
      <c r="A22" s="49"/>
      <c r="B22" s="7"/>
      <c r="C22" s="9"/>
      <c r="D22" s="5"/>
      <c r="E22" s="83"/>
    </row>
    <row r="23" spans="1:5" ht="14" x14ac:dyDescent="0.3">
      <c r="A23" s="49"/>
      <c r="B23" s="7"/>
      <c r="C23" s="9"/>
      <c r="D23" s="5"/>
      <c r="E23" s="83"/>
    </row>
    <row r="24" spans="1:5" ht="14" x14ac:dyDescent="0.3">
      <c r="A24" s="49"/>
      <c r="B24" s="7"/>
      <c r="C24" s="9"/>
      <c r="D24" s="5"/>
      <c r="E24" s="83"/>
    </row>
    <row r="25" spans="1:5" ht="14" x14ac:dyDescent="0.3">
      <c r="A25" s="49"/>
      <c r="B25" s="7"/>
      <c r="C25" s="9"/>
      <c r="D25" s="5"/>
      <c r="E25" s="83"/>
    </row>
    <row r="26" spans="1:5" ht="14" x14ac:dyDescent="0.3">
      <c r="A26" s="49"/>
      <c r="B26" s="7"/>
      <c r="C26" s="9"/>
      <c r="D26" s="5"/>
      <c r="E26" s="83"/>
    </row>
    <row r="27" spans="1:5" ht="14" x14ac:dyDescent="0.3">
      <c r="A27" s="49"/>
      <c r="B27" s="7"/>
      <c r="C27" s="9"/>
      <c r="D27" s="5"/>
      <c r="E27" s="83"/>
    </row>
    <row r="28" spans="1:5" ht="14" x14ac:dyDescent="0.3">
      <c r="A28" s="49"/>
      <c r="B28" s="7"/>
      <c r="C28" s="9"/>
      <c r="D28" s="5"/>
      <c r="E28" s="83"/>
    </row>
    <row r="29" spans="1:5" ht="14" x14ac:dyDescent="0.3">
      <c r="A29" s="49"/>
      <c r="B29" s="7"/>
      <c r="C29" s="9"/>
      <c r="D29" s="5"/>
      <c r="E29" s="83"/>
    </row>
    <row r="30" spans="1:5" ht="14" x14ac:dyDescent="0.3">
      <c r="A30" s="49"/>
      <c r="B30" s="7"/>
      <c r="C30" s="9"/>
      <c r="D30" s="5"/>
      <c r="E30" s="83"/>
    </row>
    <row r="31" spans="1:5" ht="14" x14ac:dyDescent="0.3">
      <c r="A31" s="49"/>
      <c r="B31" s="7"/>
      <c r="C31" s="9"/>
      <c r="D31" s="5"/>
      <c r="E31" s="83"/>
    </row>
    <row r="32" spans="1:5" ht="14.5" thickBot="1" x14ac:dyDescent="0.35">
      <c r="A32" s="3"/>
      <c r="B32" s="4"/>
      <c r="C32" s="3"/>
      <c r="D32" s="5"/>
      <c r="E32" s="13"/>
    </row>
    <row r="33" spans="1:8" ht="16" thickBot="1" x14ac:dyDescent="0.3">
      <c r="A33" s="25"/>
      <c r="B33" s="42"/>
      <c r="C33" s="43"/>
      <c r="D33" s="44"/>
      <c r="E33" s="18"/>
    </row>
    <row r="34" spans="1:8" s="6" customFormat="1" ht="14.25" customHeight="1" thickBot="1" x14ac:dyDescent="0.35">
      <c r="A34" s="14"/>
      <c r="B34" s="15"/>
      <c r="C34" s="16"/>
      <c r="D34" s="17"/>
      <c r="E34" s="18"/>
      <c r="F34" s="30"/>
    </row>
    <row r="35" spans="1:8" s="6" customFormat="1" ht="14.25" customHeight="1" thickBot="1" x14ac:dyDescent="0.35">
      <c r="A35" s="57"/>
      <c r="B35" s="26" t="s">
        <v>7</v>
      </c>
      <c r="C35" s="26"/>
      <c r="D35" s="19"/>
      <c r="E35" s="64">
        <f>SUM(E14:E33)</f>
        <v>0</v>
      </c>
      <c r="F35" s="30"/>
    </row>
    <row r="36" spans="1:8" s="6" customFormat="1" ht="14.25" customHeight="1" thickBot="1" x14ac:dyDescent="0.35">
      <c r="A36" s="20"/>
      <c r="B36" s="21"/>
      <c r="C36" s="22"/>
      <c r="D36" s="23"/>
      <c r="E36" s="24"/>
      <c r="F36" s="30"/>
    </row>
    <row r="37" spans="1:8" s="6" customFormat="1" ht="14.25" customHeight="1" thickBot="1" x14ac:dyDescent="0.35">
      <c r="A37" s="130"/>
      <c r="B37" s="131"/>
      <c r="C37" s="130"/>
      <c r="D37" s="33"/>
      <c r="E37" s="33"/>
      <c r="F37" s="33"/>
    </row>
    <row r="38" spans="1:8" ht="15.5" x14ac:dyDescent="0.25">
      <c r="A38" s="25"/>
      <c r="B38" s="42"/>
      <c r="C38" s="43"/>
      <c r="D38" s="44"/>
      <c r="E38" s="18"/>
      <c r="F38" s="30"/>
    </row>
    <row r="39" spans="1:8" ht="15.5" x14ac:dyDescent="0.25">
      <c r="A39" s="54"/>
      <c r="B39" s="132" t="s">
        <v>33</v>
      </c>
      <c r="C39" s="45"/>
      <c r="D39" s="5"/>
      <c r="E39" s="10">
        <f>SUM(E7,E35)</f>
        <v>0</v>
      </c>
      <c r="F39" s="30"/>
      <c r="G39" s="133"/>
      <c r="H39" s="134"/>
    </row>
    <row r="40" spans="1:8" ht="15.5" x14ac:dyDescent="0.25">
      <c r="A40" s="54"/>
      <c r="B40" s="132"/>
      <c r="C40" s="45"/>
      <c r="D40" s="5"/>
      <c r="E40" s="10"/>
      <c r="F40" s="30"/>
      <c r="G40" s="133"/>
      <c r="H40" s="134"/>
    </row>
    <row r="41" spans="1:8" ht="15.5" x14ac:dyDescent="0.25">
      <c r="A41" s="54"/>
      <c r="B41" s="132" t="s">
        <v>34</v>
      </c>
      <c r="C41" s="45"/>
      <c r="D41" s="5"/>
      <c r="E41" s="10">
        <f>SUM(E9,E37)</f>
        <v>0</v>
      </c>
      <c r="F41" s="30"/>
      <c r="G41" s="133"/>
      <c r="H41" s="134"/>
    </row>
    <row r="42" spans="1:8" ht="15.5" x14ac:dyDescent="0.25">
      <c r="A42" s="54"/>
      <c r="B42" s="132"/>
      <c r="C42" s="45"/>
      <c r="D42" s="5"/>
      <c r="E42" s="10"/>
      <c r="F42" s="30"/>
      <c r="G42" s="133"/>
      <c r="H42" s="134"/>
    </row>
    <row r="43" spans="1:8" ht="31" x14ac:dyDescent="0.25">
      <c r="A43" s="54"/>
      <c r="B43" s="121" t="s">
        <v>70</v>
      </c>
      <c r="C43" s="45"/>
      <c r="D43" s="5"/>
      <c r="E43" s="10">
        <v>0</v>
      </c>
      <c r="F43" s="30"/>
      <c r="G43" s="133"/>
      <c r="H43" s="134"/>
    </row>
    <row r="44" spans="1:8" ht="16" thickBot="1" x14ac:dyDescent="0.3">
      <c r="A44" s="54"/>
      <c r="B44" s="132"/>
      <c r="C44" s="45"/>
      <c r="D44" s="5"/>
      <c r="E44" s="10"/>
      <c r="F44" s="30"/>
      <c r="G44" s="133"/>
      <c r="H44" s="134"/>
    </row>
    <row r="45" spans="1:8" ht="14" x14ac:dyDescent="0.25">
      <c r="A45" s="14"/>
      <c r="B45" s="46"/>
      <c r="C45" s="47"/>
      <c r="D45" s="48"/>
      <c r="E45" s="39"/>
      <c r="F45" s="30"/>
    </row>
    <row r="46" spans="1:8" ht="15" customHeight="1" thickBot="1" x14ac:dyDescent="0.35">
      <c r="A46" s="62"/>
      <c r="C46" s="28"/>
      <c r="D46" s="136"/>
      <c r="E46" s="50"/>
      <c r="F46" s="135"/>
    </row>
    <row r="47" spans="1:8" ht="15" customHeight="1" thickBot="1" x14ac:dyDescent="0.35">
      <c r="A47" s="155" t="s">
        <v>71</v>
      </c>
      <c r="B47" s="156"/>
      <c r="C47" s="137"/>
      <c r="D47" s="138"/>
      <c r="E47" s="64">
        <f>E39*15%+E39</f>
        <v>0</v>
      </c>
      <c r="F47" s="30"/>
    </row>
    <row r="48" spans="1:8" ht="15" customHeight="1" x14ac:dyDescent="0.25">
      <c r="A48" s="126"/>
      <c r="B48" s="26"/>
      <c r="C48" s="139"/>
      <c r="D48" s="33"/>
      <c r="E48" s="40"/>
      <c r="F48" s="19"/>
    </row>
    <row r="49" spans="1:6" ht="15" customHeight="1" thickBot="1" x14ac:dyDescent="0.3">
      <c r="A49" s="157"/>
      <c r="B49" s="158"/>
      <c r="C49" s="55"/>
      <c r="D49" s="51"/>
      <c r="E49" s="41"/>
      <c r="F49" s="30"/>
    </row>
  </sheetData>
  <mergeCells count="2">
    <mergeCell ref="A47:B47"/>
    <mergeCell ref="A49:B49"/>
  </mergeCells>
  <pageMargins left="0.74803149606299202" right="0.74803149606299202" top="0.98425196850393704" bottom="0.98425196850393704" header="0.511811023622047" footer="0.511811023622047"/>
  <pageSetup paperSize="9" scale="73" fitToHeight="10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Page</vt:lpstr>
      <vt:lpstr>Preliminaries &amp; Generals</vt:lpstr>
      <vt:lpstr>HVAC</vt:lpstr>
      <vt:lpstr>Summary</vt:lpstr>
      <vt:lpstr>'Cover Page'!Print_Area</vt:lpstr>
      <vt:lpstr>HVAC!Print_Area</vt:lpstr>
      <vt:lpstr>'Preliminaries &amp; Generals'!Print_Area</vt:lpstr>
      <vt:lpstr>Summary!Print_Area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</dc:creator>
  <cp:lastModifiedBy>Olwethu Fakude</cp:lastModifiedBy>
  <cp:lastPrinted>2025-11-24T09:34:16Z</cp:lastPrinted>
  <dcterms:created xsi:type="dcterms:W3CDTF">2013-07-08T05:05:06Z</dcterms:created>
  <dcterms:modified xsi:type="dcterms:W3CDTF">2026-01-21T10:02:08Z</dcterms:modified>
</cp:coreProperties>
</file>