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.sharepoint.com/sites/CHPCGasSuppressionandFireDetection/Shared Documents/Re-issue/RFP/"/>
    </mc:Choice>
  </mc:AlternateContent>
  <xr:revisionPtr revIDLastSave="0" documentId="8_{FD7B59FB-6C4B-430A-93C1-2E779C476B2A}" xr6:coauthVersionLast="47" xr6:coauthVersionMax="47" xr10:uidLastSave="{00000000-0000-0000-0000-000000000000}"/>
  <bookViews>
    <workbookView xWindow="28680" yWindow="-120" windowWidth="29040" windowHeight="15720" firstSheet="3" activeTab="3" xr2:uid="{00000000-000D-0000-FFFF-FFFF00000000}"/>
  </bookViews>
  <sheets>
    <sheet name="Cover Page" sheetId="11" r:id="rId1"/>
    <sheet name="Preliminaries &amp; Generals" sheetId="5" r:id="rId2"/>
    <sheet name="Fire" sheetId="10" r:id="rId3"/>
    <sheet name="Summary" sheetId="6" r:id="rId4"/>
  </sheets>
  <definedNames>
    <definedName name="_xlnm.Print_Area" localSheetId="0">'Cover Page'!$A$1:$E$23</definedName>
    <definedName name="_xlnm.Print_Area" localSheetId="2">Fire!$A$2:$F$31</definedName>
    <definedName name="_xlnm.Print_Area" localSheetId="1">'Preliminaries &amp; Generals'!$A$2:$F$43</definedName>
    <definedName name="_xlnm.Print_Area" localSheetId="3">Summary!$A$2:$E$42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0" l="1"/>
  <c r="A4" i="5"/>
  <c r="E28" i="6" l="1"/>
  <c r="F18" i="10"/>
  <c r="F17" i="10"/>
  <c r="F15" i="10"/>
  <c r="F13" i="10"/>
  <c r="F19" i="10"/>
  <c r="F16" i="10"/>
  <c r="F31" i="5"/>
  <c r="F29" i="5"/>
  <c r="F27" i="5"/>
  <c r="A12" i="10" l="1"/>
  <c r="A13" i="10" s="1"/>
  <c r="A14" i="10" s="1"/>
  <c r="A16" i="10" s="1"/>
  <c r="A13" i="6" l="1"/>
  <c r="A14" i="6" s="1"/>
  <c r="F14" i="10"/>
  <c r="F12" i="10"/>
  <c r="A5" i="10"/>
  <c r="A11" i="5" l="1"/>
  <c r="A13" i="5" s="1"/>
  <c r="A15" i="5" s="1"/>
  <c r="A17" i="5" s="1"/>
  <c r="A19" i="5" s="1"/>
  <c r="A21" i="5" s="1"/>
  <c r="A23" i="5" s="1"/>
  <c r="A25" i="5" s="1"/>
  <c r="A27" i="5" l="1"/>
  <c r="A29" i="5" s="1"/>
  <c r="A31" i="5" s="1"/>
  <c r="A6" i="6"/>
  <c r="F22" i="10" l="1"/>
  <c r="E14" i="6" s="1"/>
  <c r="F25" i="5" l="1"/>
  <c r="F23" i="5"/>
  <c r="F21" i="5"/>
  <c r="F19" i="5"/>
  <c r="F17" i="5"/>
  <c r="F15" i="5"/>
  <c r="F13" i="5"/>
  <c r="F11" i="5"/>
  <c r="F34" i="5" l="1"/>
  <c r="E13" i="6" s="1"/>
  <c r="E17" i="6" l="1"/>
  <c r="E19" i="6" l="1"/>
  <c r="E22" i="6" l="1"/>
  <c r="E26" i="6" s="1"/>
</calcChain>
</file>

<file path=xl/sharedStrings.xml><?xml version="1.0" encoding="utf-8"?>
<sst xmlns="http://schemas.openxmlformats.org/spreadsheetml/2006/main" count="99" uniqueCount="63">
  <si>
    <t xml:space="preserve">ANNEXURE D - BILL OF QUANTITIES </t>
  </si>
  <si>
    <t>RFP NO:</t>
  </si>
  <si>
    <t>RFP No. 6596.2/10/04/2026</t>
  </si>
  <si>
    <t>RFP NAME:</t>
  </si>
  <si>
    <t>Provision of the design, supply, installation and commissioning of gas suppression and fire detection and alarm systems in Rooms 27 and 31 at CSIR Rosebank (Cape Town.</t>
  </si>
  <si>
    <t>BIDDER NAME</t>
  </si>
  <si>
    <t>SUBJECT :  BILL OF QUANTITIES</t>
  </si>
  <si>
    <t xml:space="preserve">PART 1       </t>
  </si>
  <si>
    <t>BILL NO. 1 - PRELIMINARIES &amp; GENERAL</t>
  </si>
  <si>
    <t>ITEM NO</t>
  </si>
  <si>
    <t>DESCRIPTION</t>
  </si>
  <si>
    <t>UNIT</t>
  </si>
  <si>
    <t>RATE excl. VAT</t>
  </si>
  <si>
    <t>TENDERED BOQ QUANTITY</t>
  </si>
  <si>
    <t>TENDERED AMOUNT</t>
  </si>
  <si>
    <t>Preliminaries and General</t>
  </si>
  <si>
    <t>Establishment of Site</t>
  </si>
  <si>
    <t>sum</t>
  </si>
  <si>
    <t>Twelve month guarantee</t>
  </si>
  <si>
    <t>Workshop drawings</t>
  </si>
  <si>
    <t>As-Built drawings</t>
  </si>
  <si>
    <t>Builder's work &amp; making good</t>
  </si>
  <si>
    <t>Testing, commissioning &amp; programming of gas suppression, fire detection &amp; alarm system</t>
  </si>
  <si>
    <t>Transportation</t>
  </si>
  <si>
    <t>Hiring of scaffolding and Rigging of the equipments</t>
  </si>
  <si>
    <t>Issuing of Compliance Certificate (COC)</t>
  </si>
  <si>
    <t>Training of staff</t>
  </si>
  <si>
    <t>Handover documentation 1 x archlever file &amp; 1 x flashdrive</t>
  </si>
  <si>
    <t xml:space="preserve">TOTAL CARRIED FORWARD </t>
  </si>
  <si>
    <t>Company Representative: Name</t>
  </si>
  <si>
    <t>Capacity</t>
  </si>
  <si>
    <t>Signature</t>
  </si>
  <si>
    <t>Date</t>
  </si>
  <si>
    <t xml:space="preserve">PART 2     </t>
  </si>
  <si>
    <t>BILL NO. 2 - FIRE</t>
  </si>
  <si>
    <t>RATE</t>
  </si>
  <si>
    <t xml:space="preserve">BUILDING 2 </t>
  </si>
  <si>
    <t>Design of Energen gas suppression, fire detection and alarm systems in accordance with SANS 14520 for room 27. The room sizes are 23 meter square and 3 meter high (FFL to Soffit of slab.)</t>
  </si>
  <si>
    <t>Sum</t>
  </si>
  <si>
    <t>Design of Energen gas suppression, fire detection and alarm systems in accordance with SANS 14520 for room 31. The room sizes are 21 meter square and 3 meter high (FFL to Soffit of slab.)</t>
  </si>
  <si>
    <t>Construction (procurement of materials for the installation, this will include all smoke detectors, wiring, conduits, gas cylinders, pipes, nozzles etc) - devices to be compatible to the selected Gas Control Panel (GCU) for Rooms 27 and 31.</t>
  </si>
  <si>
    <t xml:space="preserve">Allow for fire detection configuration/interfacing to HVAC system for Rooms 27 and 31. </t>
  </si>
  <si>
    <t>Conduct a room integrity test and resolve all non-compliance items to make the rooms compliant for Rooms 27 and 31.</t>
  </si>
  <si>
    <t>Manufacture, supply and install 120 min Class D Fire Door (Manufactured to SANS1253:2016), including frame. Class D Capped &amp; Cladded Double Fire Door, 1340X2330 with 20mm steel frame to suit. Accoustic rated with peremiter and drop down seals to be included .</t>
  </si>
  <si>
    <t>Manufacture, supply and install 120 min Class D Fire Door (Manufactured to SANS1253:2016), including frame. Class D Capped &amp; Cladded Double Fire Door, 1380X2350 with 280mm steel frame to suit.Accoustic rated with perimeter and drop down seals to be included.</t>
  </si>
  <si>
    <t>Design and installation sign off by registered Professional Engineer or Technologist with ECSA.</t>
  </si>
  <si>
    <t>PART 3</t>
  </si>
  <si>
    <t>BILL NO. 3 - SUMMARY</t>
  </si>
  <si>
    <t>FROM PART NO.</t>
  </si>
  <si>
    <t>PAGE NO.</t>
  </si>
  <si>
    <t>MAIN OFFER</t>
  </si>
  <si>
    <t>PRELIMINARIES &amp; GENERALS</t>
  </si>
  <si>
    <t>FIRE</t>
  </si>
  <si>
    <t>SUB TOTAL 1</t>
  </si>
  <si>
    <t xml:space="preserve">ADD 10% CONTINGENCY </t>
  </si>
  <si>
    <t>SUB TOTAL 2</t>
  </si>
  <si>
    <t>ADD 15% VAT</t>
  </si>
  <si>
    <t>TRADE DISCOUNT</t>
  </si>
  <si>
    <t>TOTAL</t>
  </si>
  <si>
    <t>SETTLEMENT DISCOUNT</t>
  </si>
  <si>
    <t xml:space="preserve">Definition of discounts </t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</si>
  <si>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>       </t>
    </r>
    <r>
      <rPr>
        <b/>
        <sz val="7"/>
        <color rgb="FF000000"/>
        <rFont val="Times New Roman"/>
      </rPr>
      <t xml:space="preserve">  </t>
    </r>
    <r>
      <rPr>
        <b/>
        <sz val="11"/>
        <color rgb="FF000000"/>
        <rFont val="Arial"/>
      </rPr>
      <t>A settlement discount</t>
    </r>
    <r>
      <rPr>
        <sz val="11"/>
        <color rgb="FF000000"/>
        <rFont val="Arial"/>
      </rPr>
      <t xml:space="preserve"> is where a business offers the CSIR a discount when an invoice is paid on time or within 45 days from receipt of the statement.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</si>
  <si>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b/>
        <sz val="11"/>
        <color rgb="FF000000"/>
        <rFont val="Arial"/>
        <family val="2"/>
      </rPr>
      <t>A trade discount</t>
    </r>
    <r>
      <rPr>
        <sz val="11"/>
        <color indexed="8"/>
        <rFont val="Arial"/>
        <family val="2"/>
      </rPr>
      <t xml:space="preserve"> is defined as a type of discount that is cut off the retail or proposal price of an item. The discount is immediately deducted from the proposal price.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</si>
</sst>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[$R-1C09]\ #,##0.00"/>
    <numFmt numFmtId="168" formatCode="0.000"/>
    <numFmt numFmtId="169" formatCode="&quot;R&quot;#,##0.00;[Red]&quot;R&quot;#,##0.00"/>
  </numFmts>
  <fonts count="54"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Univers"/>
      <family val="2"/>
    </font>
    <font>
      <b/>
      <u/>
      <sz val="10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b/>
      <u/>
      <sz val="11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  <font>
      <sz val="11"/>
      <color indexed="8"/>
      <name val="Symbol"/>
      <family val="1"/>
      <charset val="2"/>
    </font>
    <font>
      <sz val="7"/>
      <color indexed="8"/>
      <name val="Times New Roman"/>
      <family val="1"/>
    </font>
    <font>
      <b/>
      <sz val="12"/>
      <color indexed="8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b/>
      <u val="double"/>
      <sz val="12"/>
      <name val="Arial"/>
      <family val="2"/>
    </font>
    <font>
      <sz val="11"/>
      <color rgb="FF000000"/>
      <name val="Symbol"/>
    </font>
    <font>
      <sz val="7"/>
      <color rgb="FF000000"/>
      <name val="Times New Roman"/>
    </font>
    <font>
      <b/>
      <sz val="7"/>
      <color rgb="FF000000"/>
      <name val="Times New Roman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Symbol"/>
      <family val="1"/>
      <charset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59999389629810485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57">
    <xf numFmtId="0" fontId="0" fillId="0" borderId="0" xfId="0"/>
    <xf numFmtId="0" fontId="26" fillId="24" borderId="0" xfId="0" applyFont="1" applyFill="1" applyAlignment="1">
      <alignment horizontal="center"/>
    </xf>
    <xf numFmtId="0" fontId="26" fillId="24" borderId="0" xfId="0" applyFont="1" applyFill="1"/>
    <xf numFmtId="164" fontId="26" fillId="24" borderId="0" xfId="0" applyNumberFormat="1" applyFont="1" applyFill="1"/>
    <xf numFmtId="0" fontId="26" fillId="24" borderId="0" xfId="0" applyFont="1" applyFill="1" applyAlignment="1">
      <alignment horizontal="center" vertical="center"/>
    </xf>
    <xf numFmtId="0" fontId="31" fillId="24" borderId="17" xfId="0" applyFont="1" applyFill="1" applyBorder="1"/>
    <xf numFmtId="0" fontId="29" fillId="24" borderId="0" xfId="0" applyFont="1" applyFill="1"/>
    <xf numFmtId="0" fontId="30" fillId="24" borderId="0" xfId="0" applyFont="1" applyFill="1"/>
    <xf numFmtId="167" fontId="30" fillId="24" borderId="18" xfId="0" applyNumberFormat="1" applyFont="1" applyFill="1" applyBorder="1"/>
    <xf numFmtId="0" fontId="26" fillId="24" borderId="14" xfId="0" applyFont="1" applyFill="1" applyBorder="1" applyAlignment="1">
      <alignment horizontal="center"/>
    </xf>
    <xf numFmtId="0" fontId="26" fillId="24" borderId="15" xfId="0" applyFont="1" applyFill="1" applyBorder="1"/>
    <xf numFmtId="0" fontId="26" fillId="24" borderId="15" xfId="0" applyFont="1" applyFill="1" applyBorder="1" applyAlignment="1">
      <alignment horizontal="center"/>
    </xf>
    <xf numFmtId="164" fontId="26" fillId="24" borderId="15" xfId="0" applyNumberFormat="1" applyFont="1" applyFill="1" applyBorder="1"/>
    <xf numFmtId="0" fontId="26" fillId="24" borderId="20" xfId="0" applyFont="1" applyFill="1" applyBorder="1"/>
    <xf numFmtId="0" fontId="23" fillId="24" borderId="16" xfId="0" applyFont="1" applyFill="1" applyBorder="1" applyAlignment="1">
      <alignment vertical="center" wrapText="1"/>
    </xf>
    <xf numFmtId="0" fontId="23" fillId="24" borderId="21" xfId="0" applyFont="1" applyFill="1" applyBorder="1" applyAlignment="1">
      <alignment horizontal="center" vertical="center" wrapText="1"/>
    </xf>
    <xf numFmtId="167" fontId="23" fillId="24" borderId="21" xfId="0" applyNumberFormat="1" applyFont="1" applyFill="1" applyBorder="1" applyAlignment="1">
      <alignment horizontal="center" vertical="center" wrapText="1"/>
    </xf>
    <xf numFmtId="164" fontId="23" fillId="24" borderId="16" xfId="30" applyFont="1" applyFill="1" applyBorder="1" applyAlignment="1">
      <alignment horizontal="center" vertical="center" wrapText="1"/>
    </xf>
    <xf numFmtId="0" fontId="21" fillId="24" borderId="17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wrapText="1"/>
    </xf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 vertical="center" wrapText="1"/>
    </xf>
    <xf numFmtId="164" fontId="21" fillId="24" borderId="10" xfId="0" applyNumberFormat="1" applyFont="1" applyFill="1" applyBorder="1" applyAlignment="1">
      <alignment horizontal="left" vertical="center" wrapText="1"/>
    </xf>
    <xf numFmtId="0" fontId="15" fillId="24" borderId="10" xfId="0" applyFont="1" applyFill="1" applyBorder="1" applyAlignment="1">
      <alignment wrapText="1"/>
    </xf>
    <xf numFmtId="168" fontId="21" fillId="24" borderId="17" xfId="0" applyNumberFormat="1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wrapText="1"/>
    </xf>
    <xf numFmtId="0" fontId="21" fillId="24" borderId="10" xfId="0" applyFont="1" applyFill="1" applyBorder="1" applyAlignment="1">
      <alignment wrapText="1"/>
    </xf>
    <xf numFmtId="0" fontId="21" fillId="24" borderId="10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vertical="center" wrapText="1"/>
    </xf>
    <xf numFmtId="166" fontId="21" fillId="24" borderId="10" xfId="29" applyNumberFormat="1" applyFont="1" applyFill="1" applyBorder="1" applyAlignment="1">
      <alignment wrapText="1"/>
    </xf>
    <xf numFmtId="0" fontId="23" fillId="24" borderId="13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vertical="center" wrapText="1"/>
    </xf>
    <xf numFmtId="0" fontId="21" fillId="24" borderId="13" xfId="0" applyFont="1" applyFill="1" applyBorder="1" applyAlignment="1">
      <alignment horizontal="center" vertical="center" wrapText="1"/>
    </xf>
    <xf numFmtId="164" fontId="21" fillId="24" borderId="13" xfId="0" applyNumberFormat="1" applyFont="1" applyFill="1" applyBorder="1" applyAlignment="1">
      <alignment horizontal="center" vertical="center" wrapText="1"/>
    </xf>
    <xf numFmtId="164" fontId="23" fillId="24" borderId="13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vertical="center" wrapText="1"/>
    </xf>
    <xf numFmtId="0" fontId="25" fillId="24" borderId="10" xfId="0" applyFont="1" applyFill="1" applyBorder="1" applyAlignment="1">
      <alignment horizontal="center" vertical="center" wrapText="1"/>
    </xf>
    <xf numFmtId="164" fontId="23" fillId="24" borderId="10" xfId="0" applyNumberFormat="1" applyFont="1" applyFill="1" applyBorder="1" applyAlignment="1">
      <alignment horizontal="left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vertical="center" wrapText="1"/>
    </xf>
    <xf numFmtId="0" fontId="21" fillId="24" borderId="16" xfId="0" applyFont="1" applyFill="1" applyBorder="1" applyAlignment="1">
      <alignment horizontal="center" vertical="center" wrapText="1"/>
    </xf>
    <xf numFmtId="164" fontId="21" fillId="24" borderId="16" xfId="0" applyNumberFormat="1" applyFont="1" applyFill="1" applyBorder="1" applyAlignment="1">
      <alignment horizontal="center" vertical="center" wrapText="1"/>
    </xf>
    <xf numFmtId="164" fontId="23" fillId="24" borderId="16" xfId="0" applyNumberFormat="1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vertical="center" wrapText="1"/>
    </xf>
    <xf numFmtId="0" fontId="21" fillId="24" borderId="12" xfId="0" applyFont="1" applyFill="1" applyBorder="1" applyAlignment="1">
      <alignment horizontal="center" vertical="center" wrapText="1"/>
    </xf>
    <xf numFmtId="164" fontId="21" fillId="24" borderId="12" xfId="0" applyNumberFormat="1" applyFont="1" applyFill="1" applyBorder="1" applyAlignment="1">
      <alignment horizontal="center" vertical="center" wrapText="1"/>
    </xf>
    <xf numFmtId="164" fontId="23" fillId="24" borderId="19" xfId="0" applyNumberFormat="1" applyFont="1" applyFill="1" applyBorder="1" applyAlignment="1">
      <alignment horizontal="center" vertical="center" wrapText="1"/>
    </xf>
    <xf numFmtId="164" fontId="23" fillId="24" borderId="21" xfId="0" applyNumberFormat="1" applyFont="1" applyFill="1" applyBorder="1" applyAlignment="1">
      <alignment horizontal="left" vertical="center" wrapText="1"/>
    </xf>
    <xf numFmtId="0" fontId="24" fillId="24" borderId="0" xfId="0" applyFont="1" applyFill="1" applyAlignment="1">
      <alignment horizontal="center" vertical="center" wrapText="1"/>
    </xf>
    <xf numFmtId="164" fontId="21" fillId="24" borderId="0" xfId="0" applyNumberFormat="1" applyFont="1" applyFill="1" applyAlignment="1">
      <alignment horizontal="center" vertical="center" wrapText="1"/>
    </xf>
    <xf numFmtId="164" fontId="24" fillId="24" borderId="18" xfId="0" applyNumberFormat="1" applyFont="1" applyFill="1" applyBorder="1" applyAlignment="1">
      <alignment horizontal="center" vertical="center" wrapText="1"/>
    </xf>
    <xf numFmtId="164" fontId="21" fillId="24" borderId="15" xfId="0" applyNumberFormat="1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vertical="center" wrapText="1"/>
    </xf>
    <xf numFmtId="164" fontId="23" fillId="24" borderId="21" xfId="30" applyFont="1" applyFill="1" applyBorder="1" applyAlignment="1">
      <alignment horizontal="center" vertical="center" wrapText="1"/>
    </xf>
    <xf numFmtId="165" fontId="23" fillId="24" borderId="21" xfId="28" applyFont="1" applyFill="1" applyBorder="1" applyAlignment="1">
      <alignment horizontal="center" vertical="center" wrapText="1"/>
    </xf>
    <xf numFmtId="0" fontId="20" fillId="24" borderId="0" xfId="0" applyFont="1" applyFill="1"/>
    <xf numFmtId="164" fontId="21" fillId="24" borderId="10" xfId="29" applyFont="1" applyFill="1" applyBorder="1" applyAlignment="1">
      <alignment horizontal="right"/>
    </xf>
    <xf numFmtId="0" fontId="21" fillId="24" borderId="10" xfId="0" applyFont="1" applyFill="1" applyBorder="1" applyAlignment="1">
      <alignment horizontal="center" vertical="center"/>
    </xf>
    <xf numFmtId="166" fontId="21" fillId="24" borderId="10" xfId="29" applyNumberFormat="1" applyFont="1" applyFill="1" applyBorder="1"/>
    <xf numFmtId="0" fontId="21" fillId="24" borderId="0" xfId="0" applyFont="1" applyFill="1"/>
    <xf numFmtId="0" fontId="21" fillId="24" borderId="18" xfId="0" applyFont="1" applyFill="1" applyBorder="1" applyAlignment="1">
      <alignment horizontal="center"/>
    </xf>
    <xf numFmtId="0" fontId="24" fillId="24" borderId="12" xfId="0" applyFont="1" applyFill="1" applyBorder="1" applyAlignment="1">
      <alignment vertical="center" wrapText="1"/>
    </xf>
    <xf numFmtId="0" fontId="23" fillId="24" borderId="12" xfId="0" applyFont="1" applyFill="1" applyBorder="1" applyAlignment="1">
      <alignment horizontal="center" vertical="center" wrapText="1"/>
    </xf>
    <xf numFmtId="164" fontId="23" fillId="24" borderId="12" xfId="0" applyNumberFormat="1" applyFont="1" applyFill="1" applyBorder="1" applyAlignment="1">
      <alignment horizontal="center" vertical="center" wrapText="1"/>
    </xf>
    <xf numFmtId="0" fontId="15" fillId="24" borderId="17" xfId="0" applyFont="1" applyFill="1" applyBorder="1" applyAlignment="1">
      <alignment horizontal="center" vertical="center" wrapText="1"/>
    </xf>
    <xf numFmtId="164" fontId="24" fillId="24" borderId="0" xfId="0" applyNumberFormat="1" applyFont="1" applyFill="1" applyAlignment="1">
      <alignment horizontal="center" vertical="center" wrapText="1"/>
    </xf>
    <xf numFmtId="164" fontId="23" fillId="24" borderId="21" xfId="0" applyNumberFormat="1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vertical="center" wrapText="1"/>
    </xf>
    <xf numFmtId="0" fontId="23" fillId="24" borderId="15" xfId="0" applyFont="1" applyFill="1" applyBorder="1" applyAlignment="1">
      <alignment horizontal="center" vertical="center" wrapText="1"/>
    </xf>
    <xf numFmtId="164" fontId="23" fillId="24" borderId="15" xfId="0" applyNumberFormat="1" applyFont="1" applyFill="1" applyBorder="1" applyAlignment="1">
      <alignment horizontal="center" vertical="center" wrapText="1"/>
    </xf>
    <xf numFmtId="164" fontId="23" fillId="24" borderId="18" xfId="0" applyNumberFormat="1" applyFont="1" applyFill="1" applyBorder="1" applyAlignment="1">
      <alignment horizontal="left" vertical="center" wrapText="1"/>
    </xf>
    <xf numFmtId="0" fontId="15" fillId="24" borderId="0" xfId="0" applyFont="1" applyFill="1"/>
    <xf numFmtId="164" fontId="21" fillId="24" borderId="0" xfId="0" applyNumberFormat="1" applyFont="1" applyFill="1"/>
    <xf numFmtId="0" fontId="25" fillId="24" borderId="0" xfId="0" applyFont="1" applyFill="1" applyAlignment="1">
      <alignment horizontal="center" vertical="center" wrapText="1"/>
    </xf>
    <xf numFmtId="0" fontId="26" fillId="24" borderId="15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horizontal="center" vertical="center" wrapText="1"/>
    </xf>
    <xf numFmtId="164" fontId="21" fillId="24" borderId="20" xfId="0" applyNumberFormat="1" applyFont="1" applyFill="1" applyBorder="1" applyAlignment="1">
      <alignment horizontal="center" vertical="center" wrapText="1"/>
    </xf>
    <xf numFmtId="169" fontId="39" fillId="24" borderId="0" xfId="0" applyNumberFormat="1" applyFont="1" applyFill="1" applyAlignment="1">
      <alignment vertical="center"/>
    </xf>
    <xf numFmtId="0" fontId="39" fillId="24" borderId="0" xfId="0" applyFont="1" applyFill="1" applyAlignment="1">
      <alignment vertical="center"/>
    </xf>
    <xf numFmtId="0" fontId="15" fillId="26" borderId="17" xfId="0" applyFont="1" applyFill="1" applyBorder="1"/>
    <xf numFmtId="0" fontId="15" fillId="26" borderId="18" xfId="0" applyFont="1" applyFill="1" applyBorder="1"/>
    <xf numFmtId="0" fontId="40" fillId="26" borderId="17" xfId="0" applyFont="1" applyFill="1" applyBorder="1"/>
    <xf numFmtId="0" fontId="40" fillId="29" borderId="21" xfId="0" applyFont="1" applyFill="1" applyBorder="1" applyAlignment="1">
      <alignment horizontal="center" wrapText="1"/>
    </xf>
    <xf numFmtId="0" fontId="39" fillId="24" borderId="0" xfId="0" applyFont="1" applyFill="1" applyAlignment="1">
      <alignment horizontal="center" vertical="center"/>
    </xf>
    <xf numFmtId="0" fontId="34" fillId="24" borderId="0" xfId="0" applyFont="1" applyFill="1" applyAlignment="1">
      <alignment vertical="center"/>
    </xf>
    <xf numFmtId="0" fontId="37" fillId="24" borderId="0" xfId="0" applyFont="1" applyFill="1" applyAlignment="1">
      <alignment horizontal="center" vertical="center"/>
    </xf>
    <xf numFmtId="0" fontId="43" fillId="24" borderId="11" xfId="0" applyFont="1" applyFill="1" applyBorder="1" applyAlignment="1">
      <alignment horizontal="left" indent="13"/>
    </xf>
    <xf numFmtId="0" fontId="39" fillId="24" borderId="12" xfId="0" applyFont="1" applyFill="1" applyBorder="1"/>
    <xf numFmtId="1" fontId="39" fillId="24" borderId="12" xfId="0" applyNumberFormat="1" applyFont="1" applyFill="1" applyBorder="1" applyAlignment="1">
      <alignment horizontal="center"/>
    </xf>
    <xf numFmtId="0" fontId="39" fillId="24" borderId="19" xfId="0" applyFont="1" applyFill="1" applyBorder="1"/>
    <xf numFmtId="0" fontId="39" fillId="24" borderId="22" xfId="0" applyFont="1" applyFill="1" applyBorder="1"/>
    <xf numFmtId="0" fontId="39" fillId="24" borderId="23" xfId="0" applyFont="1" applyFill="1" applyBorder="1"/>
    <xf numFmtId="1" fontId="39" fillId="24" borderId="0" xfId="0" applyNumberFormat="1" applyFont="1" applyFill="1" applyAlignment="1">
      <alignment horizontal="center"/>
    </xf>
    <xf numFmtId="0" fontId="39" fillId="24" borderId="0" xfId="0" applyFont="1" applyFill="1"/>
    <xf numFmtId="0" fontId="39" fillId="24" borderId="24" xfId="0" applyFont="1" applyFill="1" applyBorder="1"/>
    <xf numFmtId="0" fontId="43" fillId="24" borderId="17" xfId="0" applyFont="1" applyFill="1" applyBorder="1" applyAlignment="1">
      <alignment horizontal="center" vertical="center"/>
    </xf>
    <xf numFmtId="0" fontId="43" fillId="24" borderId="0" xfId="0" applyFont="1" applyFill="1" applyAlignment="1">
      <alignment horizontal="center" vertical="center"/>
    </xf>
    <xf numFmtId="0" fontId="43" fillId="24" borderId="18" xfId="0" applyFont="1" applyFill="1" applyBorder="1" applyAlignment="1">
      <alignment horizontal="center" vertical="center"/>
    </xf>
    <xf numFmtId="0" fontId="44" fillId="24" borderId="22" xfId="0" applyFont="1" applyFill="1" applyBorder="1" applyAlignment="1">
      <alignment horizontal="center" vertical="center"/>
    </xf>
    <xf numFmtId="0" fontId="43" fillId="24" borderId="23" xfId="0" applyFont="1" applyFill="1" applyBorder="1" applyAlignment="1">
      <alignment horizontal="center" vertical="center"/>
    </xf>
    <xf numFmtId="0" fontId="44" fillId="24" borderId="24" xfId="0" applyFont="1" applyFill="1" applyBorder="1" applyAlignment="1">
      <alignment horizontal="center" vertical="center"/>
    </xf>
    <xf numFmtId="1" fontId="39" fillId="24" borderId="15" xfId="0" applyNumberFormat="1" applyFont="1" applyFill="1" applyBorder="1" applyAlignment="1">
      <alignment horizontal="center"/>
    </xf>
    <xf numFmtId="0" fontId="15" fillId="26" borderId="0" xfId="0" applyFont="1" applyFill="1"/>
    <xf numFmtId="0" fontId="25" fillId="26" borderId="0" xfId="0" applyFont="1" applyFill="1"/>
    <xf numFmtId="0" fontId="15" fillId="26" borderId="14" xfId="0" applyFont="1" applyFill="1" applyBorder="1"/>
    <xf numFmtId="0" fontId="15" fillId="26" borderId="15" xfId="0" applyFont="1" applyFill="1" applyBorder="1"/>
    <xf numFmtId="0" fontId="15" fillId="26" borderId="20" xfId="0" applyFont="1" applyFill="1" applyBorder="1"/>
    <xf numFmtId="164" fontId="23" fillId="24" borderId="37" xfId="0" applyNumberFormat="1" applyFont="1" applyFill="1" applyBorder="1" applyAlignment="1">
      <alignment horizontal="left" vertical="center" wrapText="1"/>
    </xf>
    <xf numFmtId="164" fontId="23" fillId="24" borderId="38" xfId="0" applyNumberFormat="1" applyFont="1" applyFill="1" applyBorder="1" applyAlignment="1">
      <alignment horizontal="left" vertical="center" wrapText="1"/>
    </xf>
    <xf numFmtId="0" fontId="24" fillId="24" borderId="39" xfId="0" applyFont="1" applyFill="1" applyBorder="1" applyAlignment="1">
      <alignment vertical="center" wrapText="1"/>
    </xf>
    <xf numFmtId="0" fontId="25" fillId="24" borderId="40" xfId="0" applyFont="1" applyFill="1" applyBorder="1" applyAlignment="1">
      <alignment horizontal="center" vertical="center" wrapText="1"/>
    </xf>
    <xf numFmtId="164" fontId="21" fillId="24" borderId="40" xfId="0" applyNumberFormat="1" applyFont="1" applyFill="1" applyBorder="1" applyAlignment="1">
      <alignment horizontal="center" vertical="center" wrapText="1"/>
    </xf>
    <xf numFmtId="0" fontId="24" fillId="24" borderId="41" xfId="0" applyFont="1" applyFill="1" applyBorder="1" applyAlignment="1">
      <alignment vertical="center" wrapText="1"/>
    </xf>
    <xf numFmtId="0" fontId="25" fillId="24" borderId="37" xfId="0" applyFont="1" applyFill="1" applyBorder="1" applyAlignment="1">
      <alignment horizontal="center" vertical="center" wrapText="1"/>
    </xf>
    <xf numFmtId="164" fontId="21" fillId="24" borderId="37" xfId="0" applyNumberFormat="1" applyFont="1" applyFill="1" applyBorder="1" applyAlignment="1">
      <alignment horizontal="center" vertical="center" wrapText="1"/>
    </xf>
    <xf numFmtId="0" fontId="15" fillId="24" borderId="41" xfId="0" applyFont="1" applyFill="1" applyBorder="1"/>
    <xf numFmtId="164" fontId="21" fillId="24" borderId="41" xfId="0" applyNumberFormat="1" applyFont="1" applyFill="1" applyBorder="1"/>
    <xf numFmtId="0" fontId="23" fillId="24" borderId="42" xfId="0" applyFont="1" applyFill="1" applyBorder="1" applyAlignment="1">
      <alignment horizontal="center" vertical="center" wrapText="1"/>
    </xf>
    <xf numFmtId="0" fontId="15" fillId="24" borderId="43" xfId="0" applyFont="1" applyFill="1" applyBorder="1"/>
    <xf numFmtId="0" fontId="24" fillId="24" borderId="43" xfId="0" applyFont="1" applyFill="1" applyBorder="1" applyAlignment="1">
      <alignment horizontal="center" vertical="center" wrapText="1"/>
    </xf>
    <xf numFmtId="0" fontId="24" fillId="24" borderId="43" xfId="0" applyFont="1" applyFill="1" applyBorder="1" applyAlignment="1">
      <alignment vertical="center" wrapText="1"/>
    </xf>
    <xf numFmtId="0" fontId="21" fillId="24" borderId="44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top"/>
    </xf>
    <xf numFmtId="0" fontId="21" fillId="24" borderId="10" xfId="0" applyFont="1" applyFill="1" applyBorder="1" applyAlignment="1">
      <alignment vertical="top" wrapText="1"/>
    </xf>
    <xf numFmtId="164" fontId="21" fillId="24" borderId="10" xfId="29" applyFont="1" applyFill="1" applyBorder="1" applyAlignment="1">
      <alignment horizontal="right" vertical="top"/>
    </xf>
    <xf numFmtId="164" fontId="23" fillId="24" borderId="10" xfId="0" applyNumberFormat="1" applyFont="1" applyFill="1" applyBorder="1" applyAlignment="1">
      <alignment horizontal="center" vertical="top" wrapText="1"/>
    </xf>
    <xf numFmtId="0" fontId="20" fillId="24" borderId="0" xfId="0" applyFont="1" applyFill="1" applyAlignment="1">
      <alignment vertical="top"/>
    </xf>
    <xf numFmtId="164" fontId="23" fillId="24" borderId="0" xfId="0" applyNumberFormat="1" applyFont="1" applyFill="1" applyAlignment="1">
      <alignment horizontal="center" vertical="top" wrapText="1"/>
    </xf>
    <xf numFmtId="49" fontId="21" fillId="24" borderId="10" xfId="0" applyNumberFormat="1" applyFont="1" applyFill="1" applyBorder="1" applyAlignment="1">
      <alignment horizontal="center" vertical="top"/>
    </xf>
    <xf numFmtId="0" fontId="21" fillId="24" borderId="10" xfId="0" applyFont="1" applyFill="1" applyBorder="1" applyAlignment="1">
      <alignment horizontal="center" vertical="top" wrapText="1"/>
    </xf>
    <xf numFmtId="164" fontId="21" fillId="24" borderId="10" xfId="0" applyNumberFormat="1" applyFont="1" applyFill="1" applyBorder="1" applyAlignment="1">
      <alignment horizontal="center" vertical="top" wrapText="1"/>
    </xf>
    <xf numFmtId="166" fontId="21" fillId="24" borderId="10" xfId="29" applyNumberFormat="1" applyFont="1" applyFill="1" applyBorder="1" applyAlignment="1">
      <alignment vertical="top"/>
    </xf>
    <xf numFmtId="0" fontId="21" fillId="24" borderId="0" xfId="0" applyFont="1" applyFill="1" applyAlignment="1">
      <alignment vertical="top"/>
    </xf>
    <xf numFmtId="166" fontId="21" fillId="24" borderId="0" xfId="29" applyNumberFormat="1" applyFont="1" applyFill="1" applyBorder="1" applyAlignment="1">
      <alignment vertical="top"/>
    </xf>
    <xf numFmtId="0" fontId="27" fillId="24" borderId="11" xfId="0" applyFont="1" applyFill="1" applyBorder="1" applyAlignment="1">
      <alignment horizontal="center" vertical="center" textRotation="90" wrapText="1"/>
    </xf>
    <xf numFmtId="0" fontId="27" fillId="24" borderId="13" xfId="0" applyFont="1" applyFill="1" applyBorder="1" applyAlignment="1">
      <alignment vertical="center" wrapText="1"/>
    </xf>
    <xf numFmtId="0" fontId="27" fillId="24" borderId="13" xfId="0" applyFont="1" applyFill="1" applyBorder="1" applyAlignment="1">
      <alignment horizontal="center" vertical="center" wrapText="1"/>
    </xf>
    <xf numFmtId="164" fontId="27" fillId="24" borderId="13" xfId="30" applyFont="1" applyFill="1" applyBorder="1" applyAlignment="1">
      <alignment horizontal="center" vertical="center" wrapText="1"/>
    </xf>
    <xf numFmtId="165" fontId="27" fillId="24" borderId="13" xfId="28" applyFont="1" applyFill="1" applyBorder="1" applyAlignment="1">
      <alignment horizontal="center" vertical="center" wrapText="1"/>
    </xf>
    <xf numFmtId="0" fontId="45" fillId="24" borderId="10" xfId="0" applyFont="1" applyFill="1" applyBorder="1" applyAlignment="1">
      <alignment wrapText="1"/>
    </xf>
    <xf numFmtId="0" fontId="15" fillId="24" borderId="10" xfId="0" applyFont="1" applyFill="1" applyBorder="1" applyAlignment="1">
      <alignment horizontal="center"/>
    </xf>
    <xf numFmtId="164" fontId="15" fillId="24" borderId="10" xfId="0" applyNumberFormat="1" applyFont="1" applyFill="1" applyBorder="1" applyAlignment="1">
      <alignment horizontal="center" vertical="center" wrapText="1"/>
    </xf>
    <xf numFmtId="0" fontId="15" fillId="24" borderId="10" xfId="0" applyFont="1" applyFill="1" applyBorder="1" applyAlignment="1">
      <alignment horizontal="center" vertical="center"/>
    </xf>
    <xf numFmtId="164" fontId="15" fillId="24" borderId="10" xfId="0" applyNumberFormat="1" applyFont="1" applyFill="1" applyBorder="1" applyAlignment="1">
      <alignment horizontal="left" vertical="center" wrapText="1"/>
    </xf>
    <xf numFmtId="0" fontId="46" fillId="24" borderId="10" xfId="0" applyFont="1" applyFill="1" applyBorder="1" applyAlignment="1">
      <alignment wrapText="1"/>
    </xf>
    <xf numFmtId="168" fontId="15" fillId="24" borderId="17" xfId="0" applyNumberFormat="1" applyFont="1" applyFill="1" applyBorder="1" applyAlignment="1">
      <alignment horizontal="center" vertical="center"/>
    </xf>
    <xf numFmtId="164" fontId="15" fillId="24" borderId="0" xfId="0" applyNumberFormat="1" applyFont="1" applyFill="1" applyAlignment="1">
      <alignment horizontal="center" vertical="center" wrapText="1"/>
    </xf>
    <xf numFmtId="0" fontId="15" fillId="24" borderId="16" xfId="0" applyFont="1" applyFill="1" applyBorder="1" applyAlignment="1">
      <alignment wrapText="1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164" fontId="27" fillId="24" borderId="12" xfId="0" applyNumberFormat="1" applyFont="1" applyFill="1" applyBorder="1" applyAlignment="1">
      <alignment horizontal="center" vertical="center" wrapText="1"/>
    </xf>
    <xf numFmtId="164" fontId="27" fillId="24" borderId="13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164" fontId="27" fillId="24" borderId="0" xfId="0" applyNumberFormat="1" applyFont="1" applyFill="1" applyAlignment="1">
      <alignment horizontal="center" vertical="center" wrapText="1"/>
    </xf>
    <xf numFmtId="164" fontId="27" fillId="24" borderId="21" xfId="0" applyNumberFormat="1" applyFont="1" applyFill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vertical="center" wrapText="1"/>
    </xf>
    <xf numFmtId="0" fontId="27" fillId="24" borderId="15" xfId="0" applyFont="1" applyFill="1" applyBorder="1" applyAlignment="1">
      <alignment horizontal="center" vertical="center" wrapText="1"/>
    </xf>
    <xf numFmtId="164" fontId="27" fillId="24" borderId="15" xfId="0" applyNumberFormat="1" applyFont="1" applyFill="1" applyBorder="1" applyAlignment="1">
      <alignment horizontal="center" vertical="center" wrapText="1"/>
    </xf>
    <xf numFmtId="164" fontId="27" fillId="24" borderId="16" xfId="0" applyNumberFormat="1" applyFont="1" applyFill="1" applyBorder="1" applyAlignment="1">
      <alignment horizontal="center" vertical="center" wrapText="1"/>
    </xf>
    <xf numFmtId="168" fontId="15" fillId="24" borderId="45" xfId="0" applyNumberFormat="1" applyFont="1" applyFill="1" applyBorder="1" applyAlignment="1">
      <alignment horizontal="center" vertical="center"/>
    </xf>
    <xf numFmtId="0" fontId="26" fillId="24" borderId="37" xfId="0" applyFont="1" applyFill="1" applyBorder="1" applyAlignment="1">
      <alignment horizontal="justify" vertical="center"/>
    </xf>
    <xf numFmtId="0" fontId="15" fillId="24" borderId="37" xfId="0" applyFont="1" applyFill="1" applyBorder="1" applyAlignment="1">
      <alignment horizontal="center" vertical="center"/>
    </xf>
    <xf numFmtId="164" fontId="15" fillId="24" borderId="37" xfId="0" applyNumberFormat="1" applyFont="1" applyFill="1" applyBorder="1" applyAlignment="1">
      <alignment horizontal="center" vertical="center" wrapText="1"/>
    </xf>
    <xf numFmtId="164" fontId="15" fillId="24" borderId="37" xfId="0" applyNumberFormat="1" applyFont="1" applyFill="1" applyBorder="1" applyAlignment="1">
      <alignment horizontal="left" vertical="center" wrapText="1"/>
    </xf>
    <xf numFmtId="0" fontId="15" fillId="24" borderId="0" xfId="0" applyFont="1" applyFill="1" applyAlignment="1">
      <alignment vertical="center"/>
    </xf>
    <xf numFmtId="164" fontId="15" fillId="24" borderId="0" xfId="29" applyFont="1" applyFill="1" applyBorder="1" applyAlignment="1">
      <alignment horizontal="right" vertical="center"/>
    </xf>
    <xf numFmtId="0" fontId="32" fillId="24" borderId="10" xfId="0" applyFont="1" applyFill="1" applyBorder="1" applyAlignment="1">
      <alignment vertical="top" wrapText="1"/>
    </xf>
    <xf numFmtId="168" fontId="21" fillId="24" borderId="46" xfId="0" applyNumberFormat="1" applyFont="1" applyFill="1" applyBorder="1" applyAlignment="1">
      <alignment horizontal="center" vertical="center"/>
    </xf>
    <xf numFmtId="0" fontId="21" fillId="24" borderId="37" xfId="0" applyFont="1" applyFill="1" applyBorder="1" applyAlignment="1">
      <alignment vertical="center" wrapText="1"/>
    </xf>
    <xf numFmtId="0" fontId="21" fillId="24" borderId="37" xfId="0" applyFont="1" applyFill="1" applyBorder="1" applyAlignment="1">
      <alignment horizontal="center" vertical="center"/>
    </xf>
    <xf numFmtId="0" fontId="21" fillId="24" borderId="37" xfId="0" applyFont="1" applyFill="1" applyBorder="1" applyAlignment="1">
      <alignment horizontal="center" vertical="center" wrapText="1"/>
    </xf>
    <xf numFmtId="164" fontId="21" fillId="24" borderId="37" xfId="0" applyNumberFormat="1" applyFont="1" applyFill="1" applyBorder="1" applyAlignment="1">
      <alignment horizontal="left" vertical="center" wrapText="1"/>
    </xf>
    <xf numFmtId="0" fontId="21" fillId="24" borderId="0" xfId="0" applyFont="1" applyFill="1" applyAlignment="1">
      <alignment vertical="center"/>
    </xf>
    <xf numFmtId="164" fontId="23" fillId="24" borderId="0" xfId="0" applyNumberFormat="1" applyFont="1" applyFill="1" applyAlignment="1">
      <alignment horizontal="center" vertical="center" wrapText="1"/>
    </xf>
    <xf numFmtId="49" fontId="21" fillId="24" borderId="10" xfId="0" applyNumberFormat="1" applyFont="1" applyFill="1" applyBorder="1" applyAlignment="1">
      <alignment horizontal="center" vertical="center"/>
    </xf>
    <xf numFmtId="166" fontId="21" fillId="24" borderId="0" xfId="29" applyNumberFormat="1" applyFont="1" applyFill="1" applyBorder="1" applyAlignment="1">
      <alignment vertical="center"/>
    </xf>
    <xf numFmtId="164" fontId="21" fillId="24" borderId="10" xfId="29" applyFont="1" applyFill="1" applyBorder="1" applyAlignment="1">
      <alignment horizontal="right" vertical="center"/>
    </xf>
    <xf numFmtId="0" fontId="22" fillId="24" borderId="0" xfId="0" applyFont="1" applyFill="1" applyAlignment="1">
      <alignment vertical="center"/>
    </xf>
    <xf numFmtId="0" fontId="26" fillId="24" borderId="0" xfId="0" applyFont="1" applyFill="1" applyAlignment="1">
      <alignment vertical="center"/>
    </xf>
    <xf numFmtId="0" fontId="31" fillId="24" borderId="52" xfId="0" applyFont="1" applyFill="1" applyBorder="1"/>
    <xf numFmtId="0" fontId="29" fillId="24" borderId="53" xfId="0" applyFont="1" applyFill="1" applyBorder="1"/>
    <xf numFmtId="0" fontId="30" fillId="24" borderId="53" xfId="0" applyFont="1" applyFill="1" applyBorder="1"/>
    <xf numFmtId="167" fontId="30" fillId="24" borderId="54" xfId="0" applyNumberFormat="1" applyFont="1" applyFill="1" applyBorder="1"/>
    <xf numFmtId="0" fontId="27" fillId="24" borderId="16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vertical="center" wrapText="1"/>
    </xf>
    <xf numFmtId="164" fontId="27" fillId="24" borderId="16" xfId="30" applyFont="1" applyFill="1" applyBorder="1" applyAlignment="1">
      <alignment horizontal="center" vertical="center" wrapText="1"/>
    </xf>
    <xf numFmtId="165" fontId="27" fillId="24" borderId="16" xfId="28" applyFont="1" applyFill="1" applyBorder="1" applyAlignment="1">
      <alignment horizontal="center" vertical="center" wrapText="1"/>
    </xf>
    <xf numFmtId="0" fontId="26" fillId="24" borderId="52" xfId="0" applyFont="1" applyFill="1" applyBorder="1" applyAlignment="1">
      <alignment horizontal="center"/>
    </xf>
    <xf numFmtId="0" fontId="26" fillId="24" borderId="53" xfId="0" applyFont="1" applyFill="1" applyBorder="1"/>
    <xf numFmtId="0" fontId="26" fillId="24" borderId="53" xfId="0" applyFont="1" applyFill="1" applyBorder="1" applyAlignment="1">
      <alignment horizontal="center"/>
    </xf>
    <xf numFmtId="164" fontId="26" fillId="24" borderId="53" xfId="0" applyNumberFormat="1" applyFont="1" applyFill="1" applyBorder="1"/>
    <xf numFmtId="0" fontId="26" fillId="24" borderId="53" xfId="0" applyFont="1" applyFill="1" applyBorder="1" applyAlignment="1">
      <alignment horizontal="center" vertical="center"/>
    </xf>
    <xf numFmtId="0" fontId="26" fillId="24" borderId="54" xfId="0" applyFont="1" applyFill="1" applyBorder="1"/>
    <xf numFmtId="168" fontId="47" fillId="24" borderId="10" xfId="0" applyNumberFormat="1" applyFont="1" applyFill="1" applyBorder="1" applyAlignment="1">
      <alignment vertical="center"/>
    </xf>
    <xf numFmtId="0" fontId="40" fillId="26" borderId="17" xfId="0" applyFont="1" applyFill="1" applyBorder="1" applyAlignment="1">
      <alignment vertical="center"/>
    </xf>
    <xf numFmtId="0" fontId="15" fillId="26" borderId="0" xfId="0" applyFont="1" applyFill="1" applyAlignment="1">
      <alignment vertical="center"/>
    </xf>
    <xf numFmtId="0" fontId="42" fillId="0" borderId="21" xfId="0" applyFont="1" applyBorder="1" applyAlignment="1">
      <alignment horizontal="left" vertical="center" wrapText="1"/>
    </xf>
    <xf numFmtId="0" fontId="15" fillId="26" borderId="18" xfId="0" applyFont="1" applyFill="1" applyBorder="1" applyAlignment="1">
      <alignment vertical="center"/>
    </xf>
    <xf numFmtId="0" fontId="41" fillId="28" borderId="21" xfId="0" applyFont="1" applyFill="1" applyBorder="1" applyAlignment="1">
      <alignment horizontal="center" vertical="center"/>
    </xf>
    <xf numFmtId="0" fontId="15" fillId="26" borderId="11" xfId="0" applyFont="1" applyFill="1" applyBorder="1" applyAlignment="1">
      <alignment horizontal="center"/>
    </xf>
    <xf numFmtId="0" fontId="15" fillId="26" borderId="12" xfId="0" applyFont="1" applyFill="1" applyBorder="1" applyAlignment="1">
      <alignment horizontal="center"/>
    </xf>
    <xf numFmtId="0" fontId="15" fillId="26" borderId="19" xfId="0" applyFont="1" applyFill="1" applyBorder="1" applyAlignment="1">
      <alignment horizontal="center"/>
    </xf>
    <xf numFmtId="0" fontId="15" fillId="26" borderId="17" xfId="0" applyFont="1" applyFill="1" applyBorder="1" applyAlignment="1">
      <alignment horizontal="center"/>
    </xf>
    <xf numFmtId="0" fontId="15" fillId="26" borderId="0" xfId="0" applyFont="1" applyFill="1" applyAlignment="1">
      <alignment horizontal="center"/>
    </xf>
    <xf numFmtId="0" fontId="15" fillId="26" borderId="18" xfId="0" applyFont="1" applyFill="1" applyBorder="1" applyAlignment="1">
      <alignment horizontal="center"/>
    </xf>
    <xf numFmtId="0" fontId="15" fillId="26" borderId="14" xfId="0" applyFont="1" applyFill="1" applyBorder="1" applyAlignment="1">
      <alignment horizontal="center"/>
    </xf>
    <xf numFmtId="0" fontId="15" fillId="26" borderId="15" xfId="0" applyFont="1" applyFill="1" applyBorder="1" applyAlignment="1">
      <alignment horizontal="center"/>
    </xf>
    <xf numFmtId="0" fontId="15" fillId="26" borderId="20" xfId="0" applyFont="1" applyFill="1" applyBorder="1" applyAlignment="1">
      <alignment horizontal="center"/>
    </xf>
    <xf numFmtId="0" fontId="40" fillId="27" borderId="28" xfId="0" applyFont="1" applyFill="1" applyBorder="1" applyAlignment="1">
      <alignment horizontal="center"/>
    </xf>
    <xf numFmtId="0" fontId="40" fillId="27" borderId="29" xfId="0" applyFont="1" applyFill="1" applyBorder="1" applyAlignment="1">
      <alignment horizontal="center"/>
    </xf>
    <xf numFmtId="0" fontId="40" fillId="27" borderId="30" xfId="0" applyFont="1" applyFill="1" applyBorder="1" applyAlignment="1">
      <alignment horizontal="center"/>
    </xf>
    <xf numFmtId="168" fontId="24" fillId="24" borderId="47" xfId="0" applyNumberFormat="1" applyFont="1" applyFill="1" applyBorder="1" applyAlignment="1">
      <alignment horizontal="center" vertical="center" wrapText="1"/>
    </xf>
    <xf numFmtId="168" fontId="24" fillId="24" borderId="48" xfId="0" applyNumberFormat="1" applyFont="1" applyFill="1" applyBorder="1" applyAlignment="1">
      <alignment horizontal="center" vertical="center" wrapText="1"/>
    </xf>
    <xf numFmtId="168" fontId="24" fillId="24" borderId="49" xfId="0" applyNumberFormat="1" applyFont="1" applyFill="1" applyBorder="1" applyAlignment="1">
      <alignment horizontal="center" vertical="center" wrapText="1"/>
    </xf>
    <xf numFmtId="168" fontId="23" fillId="24" borderId="22" xfId="0" applyNumberFormat="1" applyFont="1" applyFill="1" applyBorder="1" applyAlignment="1">
      <alignment horizontal="center" vertical="center"/>
    </xf>
    <xf numFmtId="168" fontId="23" fillId="24" borderId="23" xfId="0" applyNumberFormat="1" applyFont="1" applyFill="1" applyBorder="1" applyAlignment="1">
      <alignment horizontal="center" vertical="center"/>
    </xf>
    <xf numFmtId="168" fontId="23" fillId="24" borderId="24" xfId="0" applyNumberFormat="1" applyFont="1" applyFill="1" applyBorder="1" applyAlignment="1">
      <alignment horizontal="center" vertical="center"/>
    </xf>
    <xf numFmtId="0" fontId="43" fillId="24" borderId="31" xfId="0" applyFont="1" applyFill="1" applyBorder="1" applyAlignment="1">
      <alignment horizontal="center" vertical="center"/>
    </xf>
    <xf numFmtId="0" fontId="43" fillId="24" borderId="32" xfId="0" applyFont="1" applyFill="1" applyBorder="1" applyAlignment="1">
      <alignment horizontal="center" vertical="center"/>
    </xf>
    <xf numFmtId="0" fontId="43" fillId="24" borderId="34" xfId="0" applyFont="1" applyFill="1" applyBorder="1" applyAlignment="1">
      <alignment horizontal="center" vertical="center"/>
    </xf>
    <xf numFmtId="0" fontId="43" fillId="24" borderId="35" xfId="0" applyFont="1" applyFill="1" applyBorder="1" applyAlignment="1">
      <alignment horizontal="center" vertical="center"/>
    </xf>
    <xf numFmtId="0" fontId="43" fillId="24" borderId="33" xfId="0" applyFont="1" applyFill="1" applyBorder="1" applyAlignment="1">
      <alignment horizontal="center" vertical="center"/>
    </xf>
    <xf numFmtId="0" fontId="43" fillId="24" borderId="36" xfId="0" applyFont="1" applyFill="1" applyBorder="1" applyAlignment="1">
      <alignment horizontal="center" vertical="center"/>
    </xf>
    <xf numFmtId="168" fontId="23" fillId="24" borderId="55" xfId="0" applyNumberFormat="1" applyFont="1" applyFill="1" applyBorder="1" applyAlignment="1">
      <alignment horizontal="center" vertical="center" wrapText="1"/>
    </xf>
    <xf numFmtId="168" fontId="23" fillId="24" borderId="56" xfId="0" applyNumberFormat="1" applyFont="1" applyFill="1" applyBorder="1" applyAlignment="1">
      <alignment horizontal="center" vertical="center" wrapText="1"/>
    </xf>
    <xf numFmtId="168" fontId="23" fillId="24" borderId="57" xfId="0" applyNumberFormat="1" applyFont="1" applyFill="1" applyBorder="1" applyAlignment="1">
      <alignment horizontal="center" vertical="center" wrapText="1"/>
    </xf>
    <xf numFmtId="168" fontId="24" fillId="24" borderId="50" xfId="0" applyNumberFormat="1" applyFont="1" applyFill="1" applyBorder="1" applyAlignment="1">
      <alignment horizontal="center" vertical="center" wrapText="1"/>
    </xf>
    <xf numFmtId="168" fontId="24" fillId="24" borderId="0" xfId="0" applyNumberFormat="1" applyFont="1" applyFill="1" applyAlignment="1">
      <alignment horizontal="center" vertical="center" wrapText="1"/>
    </xf>
    <xf numFmtId="168" fontId="24" fillId="24" borderId="51" xfId="0" applyNumberFormat="1" applyFont="1" applyFill="1" applyBorder="1" applyAlignment="1">
      <alignment horizontal="center" vertical="center" wrapText="1"/>
    </xf>
    <xf numFmtId="168" fontId="27" fillId="24" borderId="47" xfId="0" applyNumberFormat="1" applyFont="1" applyFill="1" applyBorder="1" applyAlignment="1">
      <alignment horizontal="center" vertical="center"/>
    </xf>
    <xf numFmtId="168" fontId="27" fillId="24" borderId="48" xfId="0" applyNumberFormat="1" applyFont="1" applyFill="1" applyBorder="1" applyAlignment="1">
      <alignment horizontal="center" vertical="center"/>
    </xf>
    <xf numFmtId="168" fontId="27" fillId="24" borderId="49" xfId="0" applyNumberFormat="1" applyFont="1" applyFill="1" applyBorder="1" applyAlignment="1">
      <alignment horizontal="center" vertical="center"/>
    </xf>
    <xf numFmtId="168" fontId="24" fillId="24" borderId="17" xfId="0" applyNumberFormat="1" applyFont="1" applyFill="1" applyBorder="1" applyAlignment="1">
      <alignment horizontal="center" vertical="center" wrapText="1"/>
    </xf>
    <xf numFmtId="168" fontId="24" fillId="24" borderId="18" xfId="0" applyNumberFormat="1" applyFont="1" applyFill="1" applyBorder="1" applyAlignment="1">
      <alignment horizontal="center" vertical="center" wrapText="1"/>
    </xf>
    <xf numFmtId="0" fontId="28" fillId="25" borderId="22" xfId="0" applyFont="1" applyFill="1" applyBorder="1" applyAlignment="1">
      <alignment horizontal="center"/>
    </xf>
    <xf numFmtId="0" fontId="28" fillId="25" borderId="23" xfId="0" applyFont="1" applyFill="1" applyBorder="1" applyAlignment="1">
      <alignment horizontal="center"/>
    </xf>
    <xf numFmtId="0" fontId="28" fillId="25" borderId="24" xfId="0" applyFont="1" applyFill="1" applyBorder="1" applyAlignment="1">
      <alignment horizontal="center"/>
    </xf>
    <xf numFmtId="0" fontId="28" fillId="25" borderId="11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0" fontId="28" fillId="25" borderId="19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5" borderId="18" xfId="0" applyFont="1" applyFill="1" applyBorder="1" applyAlignment="1">
      <alignment horizontal="center" vertical="center"/>
    </xf>
    <xf numFmtId="168" fontId="23" fillId="24" borderId="25" xfId="0" applyNumberFormat="1" applyFont="1" applyFill="1" applyBorder="1" applyAlignment="1">
      <alignment horizontal="center" vertical="center"/>
    </xf>
    <xf numFmtId="168" fontId="23" fillId="24" borderId="26" xfId="0" applyNumberFormat="1" applyFont="1" applyFill="1" applyBorder="1" applyAlignment="1">
      <alignment horizontal="center" vertical="center"/>
    </xf>
    <xf numFmtId="168" fontId="23" fillId="24" borderId="27" xfId="0" applyNumberFormat="1" applyFont="1" applyFill="1" applyBorder="1" applyAlignment="1">
      <alignment horizontal="center" vertical="center"/>
    </xf>
    <xf numFmtId="0" fontId="53" fillId="24" borderId="0" xfId="0" applyFont="1" applyFill="1" applyAlignment="1">
      <alignment horizontal="left" vertical="center" wrapText="1"/>
    </xf>
    <xf numFmtId="0" fontId="35" fillId="24" borderId="0" xfId="0" applyFont="1" applyFill="1" applyAlignment="1">
      <alignment horizontal="left" vertical="center" wrapText="1"/>
    </xf>
    <xf numFmtId="168" fontId="23" fillId="24" borderId="25" xfId="0" applyNumberFormat="1" applyFont="1" applyFill="1" applyBorder="1" applyAlignment="1">
      <alignment horizontal="center" vertical="top" wrapText="1"/>
    </xf>
    <xf numFmtId="168" fontId="23" fillId="24" borderId="26" xfId="0" applyNumberFormat="1" applyFont="1" applyFill="1" applyBorder="1" applyAlignment="1">
      <alignment horizontal="center" vertical="top" wrapText="1"/>
    </xf>
    <xf numFmtId="168" fontId="23" fillId="24" borderId="27" xfId="0" applyNumberFormat="1" applyFont="1" applyFill="1" applyBorder="1" applyAlignment="1">
      <alignment horizontal="center" vertical="top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 xr:uid="{00000000-0005-0000-0000-00001C000000}"/>
    <cellStyle name="Comma0" xfId="47" xr:uid="{00000000-0005-0000-0000-00001D000000}"/>
    <cellStyle name="Currency" xfId="29" builtinId="4"/>
    <cellStyle name="Currency 2" xfId="30" xr:uid="{00000000-0005-0000-0000-00001F000000}"/>
    <cellStyle name="Currency 3" xfId="48" xr:uid="{00000000-0005-0000-0000-000020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B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83336</xdr:rowOff>
    </xdr:from>
    <xdr:to>
      <xdr:col>3</xdr:col>
      <xdr:colOff>4606925</xdr:colOff>
      <xdr:row>12</xdr:row>
      <xdr:rowOff>87016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CCFA1-FE5D-4DA8-919F-41250ACA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86511"/>
          <a:ext cx="5943599" cy="1921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2</xdr:row>
      <xdr:rowOff>0</xdr:rowOff>
    </xdr:from>
    <xdr:to>
      <xdr:col>1</xdr:col>
      <xdr:colOff>1798731</xdr:colOff>
      <xdr:row>3</xdr:row>
      <xdr:rowOff>8359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40822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152400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152400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2E83-FF31-45B1-A997-C9FB98E850B1}">
  <dimension ref="A1:H23"/>
  <sheetViews>
    <sheetView zoomScaleNormal="100" workbookViewId="0">
      <selection activeCell="A19" sqref="A19"/>
    </sheetView>
  </sheetViews>
  <sheetFormatPr defaultColWidth="9.42578125" defaultRowHeight="12.6"/>
  <cols>
    <col min="1" max="3" width="9.42578125" style="82"/>
    <col min="4" max="4" width="87.42578125" style="87" customWidth="1"/>
    <col min="5" max="5" width="22.140625" style="81" customWidth="1"/>
    <col min="6" max="8" width="9.42578125" style="81"/>
    <col min="9" max="16384" width="9.42578125" style="82"/>
  </cols>
  <sheetData>
    <row r="1" spans="1:5">
      <c r="A1" s="205"/>
      <c r="B1" s="206"/>
      <c r="C1" s="206"/>
      <c r="D1" s="206"/>
      <c r="E1" s="207"/>
    </row>
    <row r="2" spans="1:5">
      <c r="A2" s="208"/>
      <c r="B2" s="209"/>
      <c r="C2" s="209"/>
      <c r="D2" s="209"/>
      <c r="E2" s="210"/>
    </row>
    <row r="3" spans="1:5">
      <c r="A3" s="208"/>
      <c r="B3" s="209"/>
      <c r="C3" s="209"/>
      <c r="D3" s="209"/>
      <c r="E3" s="210"/>
    </row>
    <row r="4" spans="1:5">
      <c r="A4" s="208"/>
      <c r="B4" s="209"/>
      <c r="C4" s="209"/>
      <c r="D4" s="209"/>
      <c r="E4" s="210"/>
    </row>
    <row r="5" spans="1:5">
      <c r="A5" s="208"/>
      <c r="B5" s="209"/>
      <c r="C5" s="209"/>
      <c r="D5" s="209"/>
      <c r="E5" s="210"/>
    </row>
    <row r="6" spans="1:5">
      <c r="A6" s="208"/>
      <c r="B6" s="209"/>
      <c r="C6" s="209"/>
      <c r="D6" s="209"/>
      <c r="E6" s="210"/>
    </row>
    <row r="7" spans="1:5">
      <c r="A7" s="208"/>
      <c r="B7" s="209"/>
      <c r="C7" s="209"/>
      <c r="D7" s="209"/>
      <c r="E7" s="210"/>
    </row>
    <row r="8" spans="1:5">
      <c r="A8" s="208"/>
      <c r="B8" s="209"/>
      <c r="C8" s="209"/>
      <c r="D8" s="209"/>
      <c r="E8" s="210"/>
    </row>
    <row r="9" spans="1:5">
      <c r="A9" s="208"/>
      <c r="B9" s="209"/>
      <c r="C9" s="209"/>
      <c r="D9" s="209"/>
      <c r="E9" s="210"/>
    </row>
    <row r="10" spans="1:5">
      <c r="A10" s="208"/>
      <c r="B10" s="209"/>
      <c r="C10" s="209"/>
      <c r="D10" s="209"/>
      <c r="E10" s="210"/>
    </row>
    <row r="11" spans="1:5">
      <c r="A11" s="208"/>
      <c r="B11" s="209"/>
      <c r="C11" s="209"/>
      <c r="D11" s="209"/>
      <c r="E11" s="210"/>
    </row>
    <row r="12" spans="1:5">
      <c r="A12" s="208"/>
      <c r="B12" s="209"/>
      <c r="C12" s="209"/>
      <c r="D12" s="209"/>
      <c r="E12" s="210"/>
    </row>
    <row r="13" spans="1:5" ht="12.95" thickBot="1">
      <c r="A13" s="211"/>
      <c r="B13" s="212"/>
      <c r="C13" s="212"/>
      <c r="D13" s="212"/>
      <c r="E13" s="213"/>
    </row>
    <row r="14" spans="1:5" ht="20.45" thickBot="1">
      <c r="A14" s="214" t="s">
        <v>0</v>
      </c>
      <c r="B14" s="215"/>
      <c r="C14" s="215"/>
      <c r="D14" s="215"/>
      <c r="E14" s="216"/>
    </row>
    <row r="15" spans="1:5">
      <c r="A15" s="83"/>
      <c r="B15" s="106"/>
      <c r="C15" s="106"/>
      <c r="D15" s="106"/>
      <c r="E15" s="84"/>
    </row>
    <row r="16" spans="1:5" ht="12.95" thickBot="1">
      <c r="A16" s="83"/>
      <c r="B16" s="106"/>
      <c r="C16" s="106"/>
      <c r="D16" s="106"/>
      <c r="E16" s="84"/>
    </row>
    <row r="17" spans="1:5" ht="20.25">
      <c r="A17" s="200" t="s">
        <v>1</v>
      </c>
      <c r="B17" s="201"/>
      <c r="C17" s="201"/>
      <c r="D17" s="204" t="s">
        <v>2</v>
      </c>
      <c r="E17" s="203"/>
    </row>
    <row r="18" spans="1:5" ht="15.95" thickBot="1">
      <c r="A18" s="83"/>
      <c r="B18" s="106"/>
      <c r="C18" s="106"/>
      <c r="D18" s="107"/>
      <c r="E18" s="84"/>
    </row>
    <row r="19" spans="1:5" ht="44.1" customHeight="1">
      <c r="A19" s="200" t="s">
        <v>3</v>
      </c>
      <c r="B19" s="201"/>
      <c r="C19" s="201"/>
      <c r="D19" s="202" t="s">
        <v>4</v>
      </c>
      <c r="E19" s="203"/>
    </row>
    <row r="20" spans="1:5" ht="15.95" thickBot="1">
      <c r="A20" s="83"/>
      <c r="B20" s="106"/>
      <c r="C20" s="106"/>
      <c r="D20" s="107"/>
      <c r="E20" s="84"/>
    </row>
    <row r="21" spans="1:5" ht="20.45" thickBot="1">
      <c r="A21" s="85" t="s">
        <v>5</v>
      </c>
      <c r="B21" s="106"/>
      <c r="C21" s="106"/>
      <c r="D21" s="86"/>
      <c r="E21" s="84"/>
    </row>
    <row r="22" spans="1:5">
      <c r="A22" s="83"/>
      <c r="B22" s="106"/>
      <c r="C22" s="106"/>
      <c r="D22" s="106"/>
      <c r="E22" s="84"/>
    </row>
    <row r="23" spans="1:5" ht="12.95" thickBot="1">
      <c r="A23" s="108"/>
      <c r="B23" s="109"/>
      <c r="C23" s="109"/>
      <c r="D23" s="109"/>
      <c r="E23" s="110"/>
    </row>
  </sheetData>
  <mergeCells count="2">
    <mergeCell ref="A1:E13"/>
    <mergeCell ref="A14:E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Normal="100" zoomScaleSheetLayoutView="90" zoomScalePageLayoutView="50" workbookViewId="0">
      <selection activeCell="P26" sqref="P26"/>
    </sheetView>
  </sheetViews>
  <sheetFormatPr defaultColWidth="9.140625" defaultRowHeight="12.75" customHeight="1"/>
  <cols>
    <col min="1" max="1" width="13.42578125" style="1" customWidth="1"/>
    <col min="2" max="2" width="66.140625" style="2" customWidth="1"/>
    <col min="3" max="3" width="7" style="1" customWidth="1"/>
    <col min="4" max="4" width="16.7109375" style="3" customWidth="1"/>
    <col min="5" max="5" width="19.42578125" style="4" customWidth="1"/>
    <col min="6" max="6" width="21.7109375" style="2" customWidth="1"/>
    <col min="7" max="7" width="12.85546875" style="2" bestFit="1" customWidth="1"/>
    <col min="8" max="8" width="28.28515625" style="2" customWidth="1"/>
    <col min="9" max="9" width="21.42578125" style="2" customWidth="1"/>
    <col min="10" max="10" width="21.85546875" style="2" customWidth="1"/>
    <col min="11" max="16384" width="9.140625" style="2"/>
  </cols>
  <sheetData>
    <row r="1" spans="1:8" ht="12.6"/>
    <row r="2" spans="1:8" ht="27" customHeight="1">
      <c r="A2" s="217" t="s">
        <v>6</v>
      </c>
      <c r="B2" s="218"/>
      <c r="C2" s="218"/>
      <c r="D2" s="218"/>
      <c r="E2" s="218"/>
      <c r="F2" s="219"/>
    </row>
    <row r="3" spans="1:8" ht="25.5" customHeight="1">
      <c r="A3" s="232" t="s">
        <v>7</v>
      </c>
      <c r="B3" s="233"/>
      <c r="C3" s="233"/>
      <c r="D3" s="233"/>
      <c r="E3" s="233"/>
      <c r="F3" s="234"/>
    </row>
    <row r="4" spans="1:8" ht="32.1" customHeight="1">
      <c r="A4" s="229" t="str">
        <f>'Cover Page'!D19</f>
        <v>Provision of the design, supply, installation and commissioning of gas suppression and fire detection and alarm systems in Rooms 27 and 31 at CSIR Rosebank (Cape Town.</v>
      </c>
      <c r="B4" s="230"/>
      <c r="C4" s="230"/>
      <c r="D4" s="230"/>
      <c r="E4" s="230"/>
      <c r="F4" s="231"/>
    </row>
    <row r="5" spans="1:8" ht="21" customHeight="1">
      <c r="A5" s="220" t="s">
        <v>8</v>
      </c>
      <c r="B5" s="221"/>
      <c r="C5" s="221"/>
      <c r="D5" s="221"/>
      <c r="E5" s="221"/>
      <c r="F5" s="222"/>
    </row>
    <row r="6" spans="1:8" ht="12.6">
      <c r="A6" s="9"/>
      <c r="B6" s="10"/>
      <c r="C6" s="11"/>
      <c r="D6" s="12"/>
      <c r="E6" s="54"/>
      <c r="F6" s="13"/>
    </row>
    <row r="7" spans="1:8" s="58" customFormat="1" ht="27.95">
      <c r="A7" s="15" t="s">
        <v>9</v>
      </c>
      <c r="B7" s="55" t="s">
        <v>10</v>
      </c>
      <c r="C7" s="15" t="s">
        <v>11</v>
      </c>
      <c r="D7" s="56" t="s">
        <v>12</v>
      </c>
      <c r="E7" s="57" t="s">
        <v>13</v>
      </c>
      <c r="F7" s="56" t="s">
        <v>14</v>
      </c>
    </row>
    <row r="8" spans="1:8" s="58" customFormat="1" ht="14.1">
      <c r="A8" s="20"/>
      <c r="B8" s="26"/>
      <c r="C8" s="20"/>
      <c r="D8" s="59"/>
      <c r="E8" s="60"/>
      <c r="F8" s="61"/>
    </row>
    <row r="9" spans="1:8" s="131" customFormat="1" ht="14.25" customHeight="1">
      <c r="A9" s="127"/>
      <c r="B9" s="172" t="s">
        <v>15</v>
      </c>
      <c r="C9" s="127"/>
      <c r="D9" s="129"/>
      <c r="E9" s="127"/>
      <c r="F9" s="130"/>
      <c r="H9" s="132"/>
    </row>
    <row r="10" spans="1:8" s="137" customFormat="1" ht="14.25" customHeight="1">
      <c r="A10" s="133"/>
      <c r="B10" s="128"/>
      <c r="C10" s="134"/>
      <c r="D10" s="135"/>
      <c r="E10" s="127"/>
      <c r="F10" s="136"/>
      <c r="H10" s="138"/>
    </row>
    <row r="11" spans="1:8" s="178" customFormat="1" ht="14.25" customHeight="1">
      <c r="A11" s="173">
        <f>1+0.001</f>
        <v>1.0009999999999999</v>
      </c>
      <c r="B11" s="174" t="s">
        <v>16</v>
      </c>
      <c r="C11" s="175" t="s">
        <v>17</v>
      </c>
      <c r="D11" s="118">
        <v>0</v>
      </c>
      <c r="E11" s="176">
        <v>1</v>
      </c>
      <c r="F11" s="177">
        <f>D11*E11</f>
        <v>0</v>
      </c>
      <c r="H11" s="179"/>
    </row>
    <row r="12" spans="1:8" s="178" customFormat="1" ht="14.25" customHeight="1">
      <c r="A12" s="180"/>
      <c r="B12" s="28"/>
      <c r="C12" s="27"/>
      <c r="D12" s="21"/>
      <c r="E12" s="27"/>
      <c r="F12" s="22"/>
      <c r="H12" s="181"/>
    </row>
    <row r="13" spans="1:8" s="178" customFormat="1" ht="14.25" customHeight="1">
      <c r="A13" s="173">
        <f>A11+0.001</f>
        <v>1.0019999999999998</v>
      </c>
      <c r="B13" s="174" t="s">
        <v>18</v>
      </c>
      <c r="C13" s="175" t="s">
        <v>17</v>
      </c>
      <c r="D13" s="118">
        <v>0</v>
      </c>
      <c r="E13" s="176">
        <v>1</v>
      </c>
      <c r="F13" s="177">
        <f>D13*E13</f>
        <v>0</v>
      </c>
      <c r="H13" s="179"/>
    </row>
    <row r="14" spans="1:8" s="178" customFormat="1" ht="14.25" customHeight="1">
      <c r="A14" s="180"/>
      <c r="B14" s="28"/>
      <c r="C14" s="27"/>
      <c r="D14" s="21"/>
      <c r="E14" s="27"/>
      <c r="F14" s="22"/>
    </row>
    <row r="15" spans="1:8" s="178" customFormat="1" ht="14.25" customHeight="1">
      <c r="A15" s="173">
        <f>A13+0.001</f>
        <v>1.0029999999999997</v>
      </c>
      <c r="B15" s="174" t="s">
        <v>19</v>
      </c>
      <c r="C15" s="175" t="s">
        <v>17</v>
      </c>
      <c r="D15" s="118">
        <v>0</v>
      </c>
      <c r="E15" s="175">
        <v>1</v>
      </c>
      <c r="F15" s="177">
        <f>D15*E15</f>
        <v>0</v>
      </c>
    </row>
    <row r="16" spans="1:8" s="178" customFormat="1" ht="14.25" customHeight="1">
      <c r="A16" s="60"/>
      <c r="B16" s="28"/>
      <c r="C16" s="60"/>
      <c r="D16" s="182"/>
      <c r="E16" s="60"/>
      <c r="F16" s="22"/>
    </row>
    <row r="17" spans="1:6" s="178" customFormat="1" ht="14.25" customHeight="1">
      <c r="A17" s="173">
        <f>A15+0.001</f>
        <v>1.0039999999999996</v>
      </c>
      <c r="B17" s="174" t="s">
        <v>20</v>
      </c>
      <c r="C17" s="175" t="s">
        <v>17</v>
      </c>
      <c r="D17" s="118">
        <v>0</v>
      </c>
      <c r="E17" s="175">
        <v>1</v>
      </c>
      <c r="F17" s="177">
        <f>D17*E17</f>
        <v>0</v>
      </c>
    </row>
    <row r="18" spans="1:6" s="178" customFormat="1" ht="14.25" customHeight="1">
      <c r="A18" s="180"/>
      <c r="B18" s="28"/>
      <c r="C18" s="60"/>
      <c r="D18" s="182"/>
      <c r="E18" s="60"/>
      <c r="F18" s="22"/>
    </row>
    <row r="19" spans="1:6" s="178" customFormat="1" ht="14.25" customHeight="1">
      <c r="A19" s="173">
        <f>A17+0.001</f>
        <v>1.0049999999999994</v>
      </c>
      <c r="B19" s="174" t="s">
        <v>21</v>
      </c>
      <c r="C19" s="175" t="s">
        <v>17</v>
      </c>
      <c r="D19" s="118">
        <v>0</v>
      </c>
      <c r="E19" s="175">
        <v>1</v>
      </c>
      <c r="F19" s="177">
        <f>D19*E19</f>
        <v>0</v>
      </c>
    </row>
    <row r="20" spans="1:6" s="178" customFormat="1" ht="14.25" customHeight="1">
      <c r="A20" s="180"/>
      <c r="B20" s="28"/>
      <c r="C20" s="60"/>
      <c r="D20" s="182"/>
      <c r="E20" s="60"/>
      <c r="F20" s="22"/>
    </row>
    <row r="21" spans="1:6" s="178" customFormat="1" ht="27" customHeight="1">
      <c r="A21" s="173">
        <f>A19+0.001</f>
        <v>1.0059999999999993</v>
      </c>
      <c r="B21" s="174" t="s">
        <v>22</v>
      </c>
      <c r="C21" s="175" t="s">
        <v>17</v>
      </c>
      <c r="D21" s="118">
        <v>0</v>
      </c>
      <c r="E21" s="175">
        <v>1</v>
      </c>
      <c r="F21" s="177">
        <f>D21*E21</f>
        <v>0</v>
      </c>
    </row>
    <row r="22" spans="1:6" s="178" customFormat="1" ht="14.25" customHeight="1">
      <c r="A22" s="60"/>
      <c r="B22" s="28"/>
      <c r="C22" s="60"/>
      <c r="D22" s="182"/>
      <c r="E22" s="60"/>
      <c r="F22" s="22"/>
    </row>
    <row r="23" spans="1:6" s="178" customFormat="1" ht="14.25" customHeight="1">
      <c r="A23" s="173">
        <f>A21+0.001</f>
        <v>1.0069999999999992</v>
      </c>
      <c r="B23" s="174" t="s">
        <v>23</v>
      </c>
      <c r="C23" s="175" t="s">
        <v>17</v>
      </c>
      <c r="D23" s="118">
        <v>0</v>
      </c>
      <c r="E23" s="175">
        <v>1</v>
      </c>
      <c r="F23" s="177">
        <f>D23*E23</f>
        <v>0</v>
      </c>
    </row>
    <row r="24" spans="1:6" s="183" customFormat="1" ht="14.25" customHeight="1">
      <c r="A24" s="27"/>
      <c r="B24" s="28"/>
      <c r="C24" s="27"/>
      <c r="D24" s="21"/>
      <c r="E24" s="27"/>
      <c r="F24" s="22"/>
    </row>
    <row r="25" spans="1:6" s="178" customFormat="1" ht="24" customHeight="1">
      <c r="A25" s="173">
        <f>A23+0.001</f>
        <v>1.0079999999999991</v>
      </c>
      <c r="B25" s="174" t="s">
        <v>24</v>
      </c>
      <c r="C25" s="175" t="s">
        <v>17</v>
      </c>
      <c r="D25" s="118">
        <v>0</v>
      </c>
      <c r="E25" s="176">
        <v>1</v>
      </c>
      <c r="F25" s="177">
        <f>D25*E25</f>
        <v>0</v>
      </c>
    </row>
    <row r="26" spans="1:6" s="178" customFormat="1" ht="14.25" customHeight="1">
      <c r="A26" s="180"/>
      <c r="B26" s="28"/>
      <c r="C26" s="60"/>
      <c r="D26" s="21"/>
      <c r="E26" s="27"/>
      <c r="F26" s="22"/>
    </row>
    <row r="27" spans="1:6" s="178" customFormat="1" ht="21" customHeight="1">
      <c r="A27" s="173">
        <f>A25+0.001</f>
        <v>1.008999999999999</v>
      </c>
      <c r="B27" s="174" t="s">
        <v>25</v>
      </c>
      <c r="C27" s="175" t="s">
        <v>17</v>
      </c>
      <c r="D27" s="118">
        <v>0</v>
      </c>
      <c r="E27" s="176">
        <v>1</v>
      </c>
      <c r="F27" s="177">
        <f>D27*E27</f>
        <v>0</v>
      </c>
    </row>
    <row r="28" spans="1:6" s="178" customFormat="1" ht="14.25" customHeight="1">
      <c r="A28" s="180"/>
      <c r="B28" s="28"/>
      <c r="C28" s="60"/>
      <c r="D28" s="21"/>
      <c r="E28" s="27"/>
      <c r="F28" s="22"/>
    </row>
    <row r="29" spans="1:6" s="178" customFormat="1" ht="25.5" customHeight="1">
      <c r="A29" s="173">
        <f>A27+0.001</f>
        <v>1.0099999999999989</v>
      </c>
      <c r="B29" s="174" t="s">
        <v>26</v>
      </c>
      <c r="C29" s="175" t="s">
        <v>17</v>
      </c>
      <c r="D29" s="118">
        <v>0</v>
      </c>
      <c r="E29" s="176">
        <v>1</v>
      </c>
      <c r="F29" s="177">
        <f>D29*E29</f>
        <v>0</v>
      </c>
    </row>
    <row r="30" spans="1:6" s="184" customFormat="1" ht="14.1">
      <c r="A30" s="180"/>
      <c r="C30" s="60"/>
      <c r="D30" s="21"/>
      <c r="E30" s="60"/>
      <c r="F30" s="21"/>
    </row>
    <row r="31" spans="1:6" s="178" customFormat="1" ht="18.75" customHeight="1">
      <c r="A31" s="173">
        <f>A29+0.001</f>
        <v>1.0109999999999988</v>
      </c>
      <c r="B31" s="174" t="s">
        <v>27</v>
      </c>
      <c r="C31" s="175" t="s">
        <v>17</v>
      </c>
      <c r="D31" s="118">
        <v>0</v>
      </c>
      <c r="E31" s="176">
        <v>1</v>
      </c>
      <c r="F31" s="177">
        <f>D31*E31</f>
        <v>0</v>
      </c>
    </row>
    <row r="32" spans="1:6" s="62" customFormat="1" ht="14.25" customHeight="1">
      <c r="A32" s="24"/>
      <c r="B32" s="26"/>
      <c r="C32" s="63"/>
      <c r="D32" s="21"/>
      <c r="E32" s="60"/>
      <c r="F32" s="21"/>
    </row>
    <row r="33" spans="1:6" ht="15.6">
      <c r="A33" s="44"/>
      <c r="B33" s="64"/>
      <c r="C33" s="65"/>
      <c r="D33" s="66"/>
      <c r="E33" s="66"/>
      <c r="F33" s="34"/>
    </row>
    <row r="34" spans="1:6" ht="15.6">
      <c r="A34" s="67"/>
      <c r="B34" s="50" t="s">
        <v>28</v>
      </c>
      <c r="C34" s="50"/>
      <c r="D34" s="68"/>
      <c r="E34" s="68"/>
      <c r="F34" s="69">
        <f>SUM(F9:F29)</f>
        <v>0</v>
      </c>
    </row>
    <row r="35" spans="1:6" ht="15.6">
      <c r="A35" s="70"/>
      <c r="B35" s="71"/>
      <c r="C35" s="72"/>
      <c r="D35" s="73"/>
      <c r="E35" s="73"/>
      <c r="F35" s="43"/>
    </row>
    <row r="37" spans="1:6" ht="12.6"/>
    <row r="38" spans="1:6" ht="12.95">
      <c r="A38" s="90"/>
      <c r="B38" s="91"/>
      <c r="C38" s="92"/>
      <c r="D38" s="91"/>
      <c r="E38" s="93"/>
    </row>
    <row r="39" spans="1:6" ht="23.1" customHeight="1">
      <c r="A39" s="94"/>
      <c r="B39" s="95"/>
      <c r="C39" s="96"/>
      <c r="D39" s="95"/>
      <c r="E39" s="98"/>
    </row>
    <row r="40" spans="1:6" ht="20.45" customHeight="1">
      <c r="A40" s="223" t="s">
        <v>29</v>
      </c>
      <c r="B40" s="224"/>
      <c r="C40" s="96"/>
      <c r="D40" s="224" t="s">
        <v>30</v>
      </c>
      <c r="E40" s="227"/>
    </row>
    <row r="41" spans="1:6" ht="12.95">
      <c r="A41" s="99"/>
      <c r="B41" s="100"/>
      <c r="C41" s="96"/>
      <c r="D41" s="97"/>
      <c r="E41" s="101"/>
    </row>
    <row r="42" spans="1:6" ht="21.95" customHeight="1">
      <c r="A42" s="102"/>
      <c r="B42" s="103"/>
      <c r="C42" s="96"/>
      <c r="D42" s="95"/>
      <c r="E42" s="104"/>
    </row>
    <row r="43" spans="1:6" ht="30" customHeight="1">
      <c r="A43" s="225" t="s">
        <v>31</v>
      </c>
      <c r="B43" s="226"/>
      <c r="C43" s="105"/>
      <c r="D43" s="226" t="s">
        <v>32</v>
      </c>
      <c r="E43" s="228"/>
    </row>
  </sheetData>
  <mergeCells count="8">
    <mergeCell ref="A2:F2"/>
    <mergeCell ref="A5:F5"/>
    <mergeCell ref="A40:B40"/>
    <mergeCell ref="A43:B43"/>
    <mergeCell ref="D40:E40"/>
    <mergeCell ref="D43:E43"/>
    <mergeCell ref="A4:F4"/>
    <mergeCell ref="A3:F3"/>
  </mergeCells>
  <pageMargins left="0.74803149606299202" right="0.74803149606299202" top="0.98425196850393704" bottom="0.98425196850393704" header="0.511811023622047" footer="0.511811023622047"/>
  <pageSetup paperSize="9" scale="63" fitToHeight="10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1"/>
  <sheetViews>
    <sheetView zoomScale="140" zoomScaleNormal="140" zoomScaleSheetLayoutView="90" zoomScalePageLayoutView="50" workbookViewId="0">
      <selection activeCell="B14" sqref="B14"/>
    </sheetView>
  </sheetViews>
  <sheetFormatPr defaultColWidth="9.140625" defaultRowHeight="12.6"/>
  <cols>
    <col min="1" max="1" width="13.42578125" style="1" customWidth="1"/>
    <col min="2" max="2" width="90.85546875" style="2" customWidth="1"/>
    <col min="3" max="3" width="7.5703125" style="1" customWidth="1"/>
    <col min="4" max="4" width="16.7109375" style="3" customWidth="1"/>
    <col min="5" max="5" width="13.5703125" style="4" customWidth="1"/>
    <col min="6" max="6" width="21.7109375" style="2" customWidth="1"/>
    <col min="7" max="7" width="12.85546875" style="2" bestFit="1" customWidth="1"/>
    <col min="8" max="8" width="28.28515625" style="2" customWidth="1"/>
    <col min="9" max="9" width="21.42578125" style="2" customWidth="1"/>
    <col min="10" max="10" width="21.85546875" style="2" customWidth="1"/>
    <col min="11" max="16384" width="9.140625" style="2"/>
  </cols>
  <sheetData>
    <row r="2" spans="1:8" ht="27" customHeight="1">
      <c r="A2" s="217" t="s">
        <v>6</v>
      </c>
      <c r="B2" s="218"/>
      <c r="C2" s="218"/>
      <c r="D2" s="218"/>
      <c r="E2" s="218"/>
      <c r="F2" s="219"/>
    </row>
    <row r="3" spans="1:8" ht="24.75" customHeight="1">
      <c r="A3" s="232" t="s">
        <v>33</v>
      </c>
      <c r="B3" s="233"/>
      <c r="C3" s="233"/>
      <c r="D3" s="233"/>
      <c r="E3" s="233"/>
      <c r="F3" s="234"/>
    </row>
    <row r="4" spans="1:8" ht="12.95">
      <c r="A4" s="185"/>
      <c r="B4" s="186"/>
      <c r="C4" s="186"/>
      <c r="D4" s="187"/>
      <c r="E4" s="187"/>
      <c r="F4" s="188"/>
    </row>
    <row r="5" spans="1:8" ht="39" customHeight="1">
      <c r="A5" s="238" t="str">
        <f>'Preliminaries &amp; Generals'!A4</f>
        <v>Provision of the design, supply, installation and commissioning of gas suppression and fire detection and alarm systems in Rooms 27 and 31 at CSIR Rosebank (Cape Town.</v>
      </c>
      <c r="B5" s="233"/>
      <c r="C5" s="233"/>
      <c r="D5" s="233"/>
      <c r="E5" s="233"/>
      <c r="F5" s="239"/>
    </row>
    <row r="6" spans="1:8" ht="24.75" customHeight="1">
      <c r="A6" s="235" t="s">
        <v>34</v>
      </c>
      <c r="B6" s="236"/>
      <c r="C6" s="236"/>
      <c r="D6" s="236"/>
      <c r="E6" s="236"/>
      <c r="F6" s="237"/>
    </row>
    <row r="7" spans="1:8">
      <c r="A7" s="193"/>
      <c r="B7" s="194"/>
      <c r="C7" s="195"/>
      <c r="D7" s="196"/>
      <c r="E7" s="197"/>
      <c r="F7" s="198"/>
    </row>
    <row r="8" spans="1:8" ht="39">
      <c r="A8" s="189" t="s">
        <v>9</v>
      </c>
      <c r="B8" s="190" t="s">
        <v>10</v>
      </c>
      <c r="C8" s="189" t="s">
        <v>11</v>
      </c>
      <c r="D8" s="191" t="s">
        <v>35</v>
      </c>
      <c r="E8" s="192" t="s">
        <v>13</v>
      </c>
      <c r="F8" s="191" t="s">
        <v>14</v>
      </c>
    </row>
    <row r="9" spans="1:8" ht="12.95">
      <c r="A9" s="139"/>
      <c r="B9" s="140"/>
      <c r="C9" s="141"/>
      <c r="D9" s="142"/>
      <c r="E9" s="143"/>
      <c r="F9" s="142"/>
    </row>
    <row r="10" spans="1:8" ht="12.95">
      <c r="A10" s="67"/>
      <c r="B10" s="144" t="s">
        <v>36</v>
      </c>
      <c r="C10" s="145"/>
      <c r="D10" s="146"/>
      <c r="E10" s="147"/>
      <c r="F10" s="148"/>
    </row>
    <row r="11" spans="1:8" ht="12.95">
      <c r="A11" s="67"/>
      <c r="B11" s="149"/>
      <c r="C11" s="145"/>
      <c r="D11" s="146"/>
      <c r="E11" s="147"/>
      <c r="F11" s="148"/>
    </row>
    <row r="12" spans="1:8" s="170" customFormat="1" ht="30.75" customHeight="1">
      <c r="A12" s="165">
        <f>2+0.001</f>
        <v>2.0009999999999999</v>
      </c>
      <c r="B12" s="166" t="s">
        <v>37</v>
      </c>
      <c r="C12" s="167" t="s">
        <v>38</v>
      </c>
      <c r="D12" s="168">
        <v>0</v>
      </c>
      <c r="E12" s="167">
        <v>1</v>
      </c>
      <c r="F12" s="169">
        <f t="shared" ref="F12:F14" si="0">D12*E12</f>
        <v>0</v>
      </c>
      <c r="H12" s="151"/>
    </row>
    <row r="13" spans="1:8" s="170" customFormat="1" ht="44.1" customHeight="1">
      <c r="A13" s="165">
        <f>A12+0.001</f>
        <v>2.0019999999999998</v>
      </c>
      <c r="B13" s="166" t="s">
        <v>39</v>
      </c>
      <c r="C13" s="167" t="s">
        <v>38</v>
      </c>
      <c r="D13" s="168">
        <v>0</v>
      </c>
      <c r="E13" s="167">
        <v>1</v>
      </c>
      <c r="F13" s="169">
        <f t="shared" ref="F13" si="1">D13*E13</f>
        <v>0</v>
      </c>
      <c r="H13" s="151"/>
    </row>
    <row r="14" spans="1:8" s="170" customFormat="1" ht="49.5" customHeight="1">
      <c r="A14" s="165">
        <f>A13+0.001</f>
        <v>2.0029999999999997</v>
      </c>
      <c r="B14" s="166" t="s">
        <v>40</v>
      </c>
      <c r="C14" s="167" t="s">
        <v>38</v>
      </c>
      <c r="D14" s="168">
        <v>0</v>
      </c>
      <c r="E14" s="167">
        <v>1</v>
      </c>
      <c r="F14" s="169">
        <f t="shared" si="0"/>
        <v>0</v>
      </c>
      <c r="H14" s="171"/>
    </row>
    <row r="15" spans="1:8" s="170" customFormat="1" ht="35.450000000000003" customHeight="1">
      <c r="A15" s="165">
        <f>A14+0.001</f>
        <v>2.0039999999999996</v>
      </c>
      <c r="B15" s="166" t="s">
        <v>41</v>
      </c>
      <c r="C15" s="167" t="s">
        <v>38</v>
      </c>
      <c r="D15" s="168">
        <v>0</v>
      </c>
      <c r="E15" s="167">
        <v>1</v>
      </c>
      <c r="F15" s="169">
        <f t="shared" ref="F15" si="2">D15*E15</f>
        <v>0</v>
      </c>
      <c r="H15" s="171"/>
    </row>
    <row r="16" spans="1:8" s="170" customFormat="1" ht="30" customHeight="1">
      <c r="A16" s="165">
        <f t="shared" ref="A15:A16" si="3">A15+0.001</f>
        <v>2.0049999999999994</v>
      </c>
      <c r="B16" s="166" t="s">
        <v>42</v>
      </c>
      <c r="C16" s="167" t="s">
        <v>38</v>
      </c>
      <c r="D16" s="168">
        <v>0</v>
      </c>
      <c r="E16" s="167">
        <v>1</v>
      </c>
      <c r="F16" s="169">
        <f t="shared" ref="F16:F18" si="4">D16*E16</f>
        <v>0</v>
      </c>
      <c r="H16" s="151"/>
    </row>
    <row r="17" spans="1:8" s="170" customFormat="1" ht="42" customHeight="1">
      <c r="A17" s="165">
        <v>2.0059999999999998</v>
      </c>
      <c r="B17" s="166" t="s">
        <v>43</v>
      </c>
      <c r="C17" s="167" t="s">
        <v>38</v>
      </c>
      <c r="D17" s="168">
        <v>0</v>
      </c>
      <c r="E17" s="167">
        <v>1</v>
      </c>
      <c r="F17" s="169">
        <f t="shared" si="4"/>
        <v>0</v>
      </c>
      <c r="H17" s="151"/>
    </row>
    <row r="18" spans="1:8" s="170" customFormat="1" ht="42" customHeight="1">
      <c r="A18" s="165">
        <v>2.0070000000000001</v>
      </c>
      <c r="B18" s="166" t="s">
        <v>44</v>
      </c>
      <c r="C18" s="167" t="s">
        <v>38</v>
      </c>
      <c r="D18" s="168">
        <v>0</v>
      </c>
      <c r="E18" s="167">
        <v>1</v>
      </c>
      <c r="F18" s="169">
        <f t="shared" si="4"/>
        <v>0</v>
      </c>
      <c r="H18" s="151"/>
    </row>
    <row r="19" spans="1:8" s="170" customFormat="1" ht="24.75" customHeight="1">
      <c r="A19" s="165">
        <v>2.008</v>
      </c>
      <c r="B19" s="166" t="s">
        <v>45</v>
      </c>
      <c r="C19" s="167" t="s">
        <v>38</v>
      </c>
      <c r="D19" s="168">
        <v>0</v>
      </c>
      <c r="E19" s="167">
        <v>1</v>
      </c>
      <c r="F19" s="169">
        <f t="shared" ref="F19" si="5">D19*E19</f>
        <v>0</v>
      </c>
      <c r="H19" s="151"/>
    </row>
    <row r="20" spans="1:8" s="75" customFormat="1">
      <c r="A20" s="150"/>
      <c r="B20" s="152"/>
      <c r="C20" s="145"/>
      <c r="D20" s="151"/>
      <c r="E20" s="147"/>
      <c r="F20" s="148"/>
      <c r="H20" s="151"/>
    </row>
    <row r="21" spans="1:8" s="75" customFormat="1" ht="12.95">
      <c r="A21" s="153"/>
      <c r="B21" s="45"/>
      <c r="C21" s="154"/>
      <c r="D21" s="155"/>
      <c r="E21" s="155"/>
      <c r="F21" s="156"/>
      <c r="H21" s="151"/>
    </row>
    <row r="22" spans="1:8" s="75" customFormat="1" ht="12.95">
      <c r="A22" s="67"/>
      <c r="B22" s="157" t="s">
        <v>28</v>
      </c>
      <c r="C22" s="157"/>
      <c r="D22" s="158"/>
      <c r="E22" s="158"/>
      <c r="F22" s="159">
        <f>SUM(F9:F19)</f>
        <v>0</v>
      </c>
      <c r="H22" s="151"/>
    </row>
    <row r="23" spans="1:8" s="75" customFormat="1" ht="12.95">
      <c r="A23" s="160"/>
      <c r="B23" s="161"/>
      <c r="C23" s="162"/>
      <c r="D23" s="163"/>
      <c r="E23" s="163"/>
      <c r="F23" s="164"/>
      <c r="H23" s="151"/>
    </row>
    <row r="25" spans="1:8" ht="12.95" thickBot="1"/>
    <row r="26" spans="1:8" ht="12.95">
      <c r="A26" s="90"/>
      <c r="B26" s="91"/>
      <c r="C26" s="92"/>
      <c r="D26" s="91"/>
      <c r="E26" s="93"/>
    </row>
    <row r="27" spans="1:8" ht="23.1" customHeight="1">
      <c r="A27" s="94"/>
      <c r="B27" s="95"/>
      <c r="C27" s="96"/>
      <c r="D27" s="95"/>
      <c r="E27" s="98"/>
    </row>
    <row r="28" spans="1:8" ht="20.45" customHeight="1">
      <c r="A28" s="223" t="s">
        <v>29</v>
      </c>
      <c r="B28" s="224"/>
      <c r="C28" s="96"/>
      <c r="D28" s="224" t="s">
        <v>30</v>
      </c>
      <c r="E28" s="227"/>
    </row>
    <row r="29" spans="1:8" ht="12.95">
      <c r="A29" s="99"/>
      <c r="B29" s="100"/>
      <c r="C29" s="96"/>
      <c r="D29" s="97"/>
      <c r="E29" s="101"/>
    </row>
    <row r="30" spans="1:8" ht="21.95" customHeight="1">
      <c r="A30" s="102"/>
      <c r="B30" s="103"/>
      <c r="C30" s="96"/>
      <c r="D30" s="95"/>
      <c r="E30" s="104"/>
    </row>
    <row r="31" spans="1:8" ht="30" customHeight="1">
      <c r="A31" s="225" t="s">
        <v>31</v>
      </c>
      <c r="B31" s="226"/>
      <c r="C31" s="105"/>
      <c r="D31" s="226" t="s">
        <v>32</v>
      </c>
      <c r="E31" s="228"/>
    </row>
  </sheetData>
  <mergeCells count="8">
    <mergeCell ref="A2:F2"/>
    <mergeCell ref="A6:F6"/>
    <mergeCell ref="A28:B28"/>
    <mergeCell ref="A31:B31"/>
    <mergeCell ref="D28:E28"/>
    <mergeCell ref="D31:E31"/>
    <mergeCell ref="A5:F5"/>
    <mergeCell ref="A3:F3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59" fitToHeight="10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1"/>
  <sheetViews>
    <sheetView tabSelected="1" topLeftCell="A22" zoomScaleNormal="100" zoomScaleSheetLayoutView="80" zoomScalePageLayoutView="50" workbookViewId="0">
      <selection activeCell="A30" sqref="A30"/>
    </sheetView>
  </sheetViews>
  <sheetFormatPr defaultColWidth="9.140625" defaultRowHeight="12.6"/>
  <cols>
    <col min="1" max="1" width="13" style="1" customWidth="1"/>
    <col min="2" max="2" width="47.140625" style="2" customWidth="1"/>
    <col min="3" max="3" width="18.7109375" style="1" customWidth="1"/>
    <col min="4" max="4" width="16.7109375" style="3" customWidth="1"/>
    <col min="5" max="5" width="19.42578125" style="4" customWidth="1"/>
    <col min="6" max="6" width="12.85546875" style="2" bestFit="1" customWidth="1"/>
    <col min="7" max="7" width="28.28515625" style="2" customWidth="1"/>
    <col min="8" max="8" width="21.42578125" style="2" customWidth="1"/>
    <col min="9" max="9" width="21.85546875" style="2" customWidth="1"/>
    <col min="10" max="16384" width="9.140625" style="2"/>
  </cols>
  <sheetData>
    <row r="1" spans="1:5" ht="12.95" thickBot="1"/>
    <row r="2" spans="1:5" ht="18" customHeight="1">
      <c r="A2" s="243" t="s">
        <v>6</v>
      </c>
      <c r="B2" s="244"/>
      <c r="C2" s="244"/>
      <c r="D2" s="244"/>
      <c r="E2" s="245"/>
    </row>
    <row r="3" spans="1:5" ht="12.95" customHeight="1">
      <c r="A3" s="246"/>
      <c r="B3" s="247"/>
      <c r="C3" s="247"/>
      <c r="D3" s="247"/>
      <c r="E3" s="248"/>
    </row>
    <row r="4" spans="1:5" ht="18">
      <c r="A4" s="240" t="s">
        <v>46</v>
      </c>
      <c r="B4" s="241"/>
      <c r="C4" s="241"/>
      <c r="D4" s="241"/>
      <c r="E4" s="242"/>
    </row>
    <row r="5" spans="1:5" ht="12.95">
      <c r="A5" s="5"/>
      <c r="B5" s="6"/>
      <c r="C5" s="6"/>
      <c r="D5" s="7"/>
      <c r="E5" s="8"/>
    </row>
    <row r="6" spans="1:5" ht="30.75" customHeight="1">
      <c r="A6" s="254" t="str">
        <f>Fire!A5</f>
        <v>Provision of the design, supply, installation and commissioning of gas suppression and fire detection and alarm systems in Rooms 27 and 31 at CSIR Rosebank (Cape Town.</v>
      </c>
      <c r="B6" s="255"/>
      <c r="C6" s="255"/>
      <c r="D6" s="255"/>
      <c r="E6" s="256"/>
    </row>
    <row r="7" spans="1:5" ht="14.1">
      <c r="A7" s="249" t="s">
        <v>47</v>
      </c>
      <c r="B7" s="250"/>
      <c r="C7" s="250"/>
      <c r="D7" s="250"/>
      <c r="E7" s="251"/>
    </row>
    <row r="8" spans="1:5" ht="12.95" thickBot="1">
      <c r="A8" s="9"/>
      <c r="B8" s="10"/>
      <c r="C8" s="11"/>
      <c r="D8" s="12"/>
      <c r="E8" s="13"/>
    </row>
    <row r="9" spans="1:5" ht="36" customHeight="1" thickBot="1">
      <c r="A9" s="39" t="s">
        <v>9</v>
      </c>
      <c r="B9" s="14" t="s">
        <v>10</v>
      </c>
      <c r="C9" s="15" t="s">
        <v>48</v>
      </c>
      <c r="D9" s="16" t="s">
        <v>49</v>
      </c>
      <c r="E9" s="17" t="s">
        <v>14</v>
      </c>
    </row>
    <row r="10" spans="1:5" ht="14.1">
      <c r="A10" s="18"/>
      <c r="B10" s="19"/>
      <c r="C10" s="20"/>
      <c r="D10" s="21"/>
      <c r="E10" s="22"/>
    </row>
    <row r="11" spans="1:5" ht="15.6">
      <c r="A11" s="18"/>
      <c r="B11" s="199" t="s">
        <v>50</v>
      </c>
      <c r="C11" s="20"/>
      <c r="D11" s="21"/>
      <c r="E11" s="22"/>
    </row>
    <row r="12" spans="1:5" ht="14.1">
      <c r="A12" s="18"/>
      <c r="B12" s="23"/>
      <c r="C12" s="20"/>
      <c r="D12" s="21"/>
      <c r="E12" s="22"/>
    </row>
    <row r="13" spans="1:5" ht="15.6">
      <c r="A13" s="24">
        <f>3+0.001</f>
        <v>3.0009999999999999</v>
      </c>
      <c r="B13" s="25" t="s">
        <v>51</v>
      </c>
      <c r="C13" s="20">
        <v>1</v>
      </c>
      <c r="D13" s="21"/>
      <c r="E13" s="22">
        <f>'Preliminaries &amp; Generals'!F34</f>
        <v>0</v>
      </c>
    </row>
    <row r="14" spans="1:5" ht="14.1">
      <c r="A14" s="24">
        <f>A13+0.001</f>
        <v>3.0019999999999998</v>
      </c>
      <c r="B14" s="26" t="s">
        <v>52</v>
      </c>
      <c r="C14" s="20">
        <v>2</v>
      </c>
      <c r="D14" s="21"/>
      <c r="E14" s="22">
        <f>Fire!F22</f>
        <v>0</v>
      </c>
    </row>
    <row r="15" spans="1:5" ht="14.45" thickBot="1">
      <c r="A15" s="27"/>
      <c r="B15" s="28"/>
      <c r="C15" s="27"/>
      <c r="D15" s="21"/>
      <c r="E15" s="29"/>
    </row>
    <row r="16" spans="1:5" ht="15.6">
      <c r="A16" s="30"/>
      <c r="B16" s="31"/>
      <c r="C16" s="32"/>
      <c r="D16" s="33"/>
      <c r="E16" s="34"/>
    </row>
    <row r="17" spans="1:5" ht="15.6">
      <c r="A17" s="35"/>
      <c r="B17" s="113" t="s">
        <v>53</v>
      </c>
      <c r="C17" s="114"/>
      <c r="D17" s="115"/>
      <c r="E17" s="38">
        <f>SUM(E11:E14)</f>
        <v>0</v>
      </c>
    </row>
    <row r="18" spans="1:5" ht="15.6">
      <c r="A18" s="35"/>
      <c r="B18" s="36" t="s">
        <v>54</v>
      </c>
      <c r="C18" s="37"/>
      <c r="D18" s="21"/>
      <c r="E18" s="112">
        <v>0</v>
      </c>
    </row>
    <row r="19" spans="1:5" ht="15.6">
      <c r="A19" s="35"/>
      <c r="B19" s="116" t="s">
        <v>55</v>
      </c>
      <c r="C19" s="117"/>
      <c r="D19" s="118"/>
      <c r="E19" s="111">
        <f>SUM(E17,E18)</f>
        <v>0</v>
      </c>
    </row>
    <row r="20" spans="1:5" ht="15.6">
      <c r="A20" s="126"/>
      <c r="B20" s="40"/>
      <c r="C20" s="41"/>
      <c r="D20" s="42"/>
      <c r="E20" s="43"/>
    </row>
    <row r="21" spans="1:5" ht="14.1">
      <c r="A21" s="121"/>
      <c r="B21" s="45"/>
      <c r="C21" s="46"/>
      <c r="D21" s="47"/>
      <c r="E21" s="48"/>
    </row>
    <row r="22" spans="1:5" ht="15.6">
      <c r="A22" s="122"/>
      <c r="B22" s="116" t="s">
        <v>56</v>
      </c>
      <c r="C22" s="119"/>
      <c r="D22" s="120"/>
      <c r="E22" s="49">
        <f>E19*15%</f>
        <v>0</v>
      </c>
    </row>
    <row r="23" spans="1:5" ht="15.6">
      <c r="A23" s="122"/>
      <c r="B23" s="36"/>
      <c r="C23" s="75"/>
      <c r="D23" s="76"/>
      <c r="E23" s="74"/>
    </row>
    <row r="24" spans="1:5" ht="15.6">
      <c r="A24" s="122"/>
      <c r="B24" s="116" t="s">
        <v>57</v>
      </c>
      <c r="C24" s="119"/>
      <c r="D24" s="120"/>
      <c r="E24" s="49"/>
    </row>
    <row r="25" spans="1:5" ht="15.6">
      <c r="A25" s="123"/>
      <c r="B25" s="50"/>
      <c r="C25" s="77"/>
      <c r="D25" s="51"/>
      <c r="E25" s="52"/>
    </row>
    <row r="26" spans="1:5" ht="15.75" customHeight="1">
      <c r="A26" s="124"/>
      <c r="B26" s="116" t="s">
        <v>58</v>
      </c>
      <c r="C26" s="119"/>
      <c r="D26" s="120"/>
      <c r="E26" s="49">
        <f>(E19+E22)-E24</f>
        <v>0</v>
      </c>
    </row>
    <row r="27" spans="1:5" ht="15.6">
      <c r="A27" s="123"/>
      <c r="B27" s="50"/>
      <c r="C27" s="77"/>
      <c r="D27" s="51"/>
      <c r="E27" s="52"/>
    </row>
    <row r="28" spans="1:5" ht="15.75" customHeight="1">
      <c r="A28" s="124"/>
      <c r="B28" s="36" t="s">
        <v>59</v>
      </c>
      <c r="C28" s="77"/>
      <c r="D28" s="51"/>
      <c r="E28" s="49">
        <f>SUM(E21,E24)</f>
        <v>0</v>
      </c>
    </row>
    <row r="29" spans="1:5" ht="14.1">
      <c r="A29" s="125"/>
      <c r="B29" s="78"/>
      <c r="C29" s="79"/>
      <c r="D29" s="53"/>
      <c r="E29" s="80"/>
    </row>
    <row r="30" spans="1:5" ht="14.1">
      <c r="A30" s="88" t="s">
        <v>60</v>
      </c>
    </row>
    <row r="31" spans="1:5" ht="35.1" customHeight="1">
      <c r="A31" s="252" t="s">
        <v>61</v>
      </c>
      <c r="B31" s="253"/>
      <c r="C31" s="253"/>
      <c r="D31" s="253"/>
      <c r="E31" s="253"/>
    </row>
    <row r="32" spans="1:5" ht="27" customHeight="1">
      <c r="A32" s="253" t="s">
        <v>62</v>
      </c>
      <c r="B32" s="253"/>
      <c r="C32" s="253"/>
      <c r="D32" s="253"/>
      <c r="E32" s="253"/>
    </row>
    <row r="33" spans="1:5" ht="15.6">
      <c r="A33" s="89"/>
    </row>
    <row r="35" spans="1:5" ht="12.95" thickBot="1"/>
    <row r="36" spans="1:5" ht="12.95">
      <c r="A36" s="90"/>
      <c r="B36" s="91"/>
      <c r="C36" s="92"/>
      <c r="D36" s="91"/>
      <c r="E36" s="93"/>
    </row>
    <row r="37" spans="1:5" ht="23.1" customHeight="1">
      <c r="A37" s="94"/>
      <c r="B37" s="95"/>
      <c r="C37" s="96"/>
      <c r="D37" s="95"/>
      <c r="E37" s="98"/>
    </row>
    <row r="38" spans="1:5" ht="20.45" customHeight="1">
      <c r="A38" s="223" t="s">
        <v>29</v>
      </c>
      <c r="B38" s="224"/>
      <c r="C38" s="96"/>
      <c r="D38" s="224" t="s">
        <v>30</v>
      </c>
      <c r="E38" s="227"/>
    </row>
    <row r="39" spans="1:5" ht="12.95">
      <c r="A39" s="99"/>
      <c r="B39" s="100"/>
      <c r="C39" s="96"/>
      <c r="D39" s="97"/>
      <c r="E39" s="101"/>
    </row>
    <row r="40" spans="1:5" ht="21.95" customHeight="1">
      <c r="A40" s="102"/>
      <c r="B40" s="103"/>
      <c r="C40" s="96"/>
      <c r="D40" s="95"/>
      <c r="E40" s="104"/>
    </row>
    <row r="41" spans="1:5" ht="30" customHeight="1" thickBot="1">
      <c r="A41" s="225" t="s">
        <v>31</v>
      </c>
      <c r="B41" s="226"/>
      <c r="C41" s="105"/>
      <c r="D41" s="226" t="s">
        <v>32</v>
      </c>
      <c r="E41" s="228"/>
    </row>
  </sheetData>
  <mergeCells count="10">
    <mergeCell ref="A38:B38"/>
    <mergeCell ref="A41:B41"/>
    <mergeCell ref="D38:E38"/>
    <mergeCell ref="D41:E41"/>
    <mergeCell ref="A6:E6"/>
    <mergeCell ref="A4:E4"/>
    <mergeCell ref="A2:E3"/>
    <mergeCell ref="A7:E7"/>
    <mergeCell ref="A31:E31"/>
    <mergeCell ref="A32:E32"/>
  </mergeCells>
  <pageMargins left="0.74803149606299213" right="0.74803149606299213" top="0.98425196850393704" bottom="0.98425196850393704" header="0.51181102362204722" footer="0.51181102362204722"/>
  <pageSetup paperSize="9" scale="65" fitToHeight="10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48FE13D6C824B92D2D08473492F9D" ma:contentTypeVersion="10" ma:contentTypeDescription="Create a new document." ma:contentTypeScope="" ma:versionID="547e358e2b631630ed7f326661a825b1">
  <xsd:schema xmlns:xsd="http://www.w3.org/2001/XMLSchema" xmlns:xs="http://www.w3.org/2001/XMLSchema" xmlns:p="http://schemas.microsoft.com/office/2006/metadata/properties" xmlns:ns2="02a72f4c-e78e-4ef9-bd7f-31bcc36a63c1" xmlns:ns3="71366654-e2f4-4584-a16c-4b027d9ab43e" targetNamespace="http://schemas.microsoft.com/office/2006/metadata/properties" ma:root="true" ma:fieldsID="90d2471abdcfbfd9d584ea290ef4c2ec" ns2:_="" ns3:_="">
    <xsd:import namespace="02a72f4c-e78e-4ef9-bd7f-31bcc36a63c1"/>
    <xsd:import namespace="71366654-e2f4-4584-a16c-4b027d9ab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72f4c-e78e-4ef9-bd7f-31bcc36a6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79faba-27b2-4363-9c33-4960f0c918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66654-e2f4-4584-a16c-4b027d9ab4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926b2b4-f16e-4f36-848b-d49a9669c9f8}" ma:internalName="TaxCatchAll" ma:showField="CatchAllData" ma:web="71366654-e2f4-4584-a16c-4b027d9ab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a72f4c-e78e-4ef9-bd7f-31bcc36a63c1">
      <Terms xmlns="http://schemas.microsoft.com/office/infopath/2007/PartnerControls"/>
    </lcf76f155ced4ddcb4097134ff3c332f>
    <TaxCatchAll xmlns="71366654-e2f4-4584-a16c-4b027d9ab43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F20D6C-C1DE-46A6-9DA1-138282D0ED9E}"/>
</file>

<file path=customXml/itemProps2.xml><?xml version="1.0" encoding="utf-8"?>
<ds:datastoreItem xmlns:ds="http://schemas.openxmlformats.org/officeDocument/2006/customXml" ds:itemID="{A1FDCCF5-4D82-4861-831F-BC0DA80F6C8D}"/>
</file>

<file path=customXml/itemProps3.xml><?xml version="1.0" encoding="utf-8"?>
<ds:datastoreItem xmlns:ds="http://schemas.openxmlformats.org/officeDocument/2006/customXml" ds:itemID="{FFA92898-52E7-489E-A402-1863CD559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Rory</dc:creator>
  <cp:keywords/>
  <dc:description/>
  <cp:lastModifiedBy/>
  <cp:revision/>
  <dcterms:created xsi:type="dcterms:W3CDTF">2013-07-08T05:05:06Z</dcterms:created>
  <dcterms:modified xsi:type="dcterms:W3CDTF">2026-03-24T12:46:19Z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0x01010025F48FE13D6C824B92D2D08473492F9D</vt:lpwstr>
  </property>
  <property fmtid="{D5CDD505-2E9C-101B-9397-08002B2CF9AE}" pid="3" name="MediaServiceImageTags">
    <vt:lpwstr/>
  </property>
</Properties>
</file>