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sircoza-my.sharepoint.com/personal/dmashele1_csir_co_za/Documents/PROJECTS/2026 FY/21042026 Building 2 Refurbishments Phase 2/"/>
    </mc:Choice>
  </mc:AlternateContent>
  <xr:revisionPtr revIDLastSave="23" documentId="8_{6B2E80B8-5609-4BED-976F-3D58D9542DD7}" xr6:coauthVersionLast="47" xr6:coauthVersionMax="47" xr10:uidLastSave="{A5353809-3F21-4DDB-B840-4D783FE568D4}"/>
  <bookViews>
    <workbookView xWindow="-110" yWindow="-110" windowWidth="19420" windowHeight="10300" xr2:uid="{D0CC49F2-B3D7-4BAE-9466-5570F1204948}"/>
  </bookViews>
  <sheets>
    <sheet name="BOQ" sheetId="1" r:id="rId1"/>
    <sheet name="SUMMARY" sheetId="2" r:id="rId2"/>
  </sheets>
  <definedNames>
    <definedName name="_xlnm.Print_Area" localSheetId="0">BOQ!$A$1:$F$195</definedName>
    <definedName name="_xlnm.Print_Area" localSheetId="1">SUMMARY!$A$1:$C$16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3" i="1" l="1"/>
  <c r="F148" i="1"/>
  <c r="F22" i="1"/>
  <c r="F117" i="1"/>
  <c r="F181" i="1"/>
  <c r="F115" i="1"/>
  <c r="D170" i="1"/>
  <c r="D172" i="1"/>
  <c r="F172" i="1" s="1"/>
  <c r="F100" i="1"/>
  <c r="F44" i="1"/>
  <c r="F36" i="1"/>
  <c r="F191" i="1"/>
  <c r="F42" i="1"/>
  <c r="F98" i="1"/>
  <c r="D168" i="1" l="1"/>
  <c r="F58" i="1"/>
  <c r="F62" i="1" s="1"/>
  <c r="C5" i="2" s="1"/>
  <c r="F24" i="1"/>
  <c r="F26" i="1"/>
  <c r="F28" i="1"/>
  <c r="F30" i="1"/>
  <c r="F32" i="1"/>
  <c r="F34" i="1"/>
  <c r="F38" i="1"/>
  <c r="F40" i="1"/>
  <c r="F46" i="1"/>
  <c r="F189" i="1" l="1"/>
  <c r="F195" i="1" s="1"/>
  <c r="C10" i="2" s="1"/>
  <c r="F49" i="1"/>
  <c r="C4" i="2" s="1"/>
  <c r="F92" i="1"/>
  <c r="F87" i="1"/>
  <c r="F177" i="1" l="1"/>
  <c r="F170" i="1"/>
  <c r="F168" i="1"/>
  <c r="F144" i="1"/>
  <c r="F141" i="1"/>
  <c r="F150" i="1" s="1"/>
  <c r="F113" i="1"/>
  <c r="F96" i="1"/>
  <c r="F89" i="1"/>
  <c r="F102" i="1" s="1"/>
  <c r="C9" i="2" l="1"/>
  <c r="C6" i="2"/>
  <c r="C8" i="2"/>
  <c r="F119" i="1"/>
  <c r="C7" i="2" s="1"/>
  <c r="C12" i="2" l="1"/>
  <c r="C13" i="2" s="1"/>
  <c r="C14" i="2" s="1"/>
  <c r="C15" i="2" s="1"/>
  <c r="C16" i="2" s="1"/>
</calcChain>
</file>

<file path=xl/sharedStrings.xml><?xml version="1.0" encoding="utf-8"?>
<sst xmlns="http://schemas.openxmlformats.org/spreadsheetml/2006/main" count="230" uniqueCount="155">
  <si>
    <t>ITEM NO</t>
  </si>
  <si>
    <t>ALTERATIONS</t>
  </si>
  <si>
    <t>General</t>
  </si>
  <si>
    <t>The contractor shall carry out the whole of the works with as little mess and noise as possible and with a minimum of disturbance to tenants in the building and to adjoining premises and their tenants.  He shall provide proper protection and provide, erect and remove when directed, any temporary tarpaulins that may be necessary during the progress of the works, all to the satisfaction of the principal agent</t>
  </si>
  <si>
    <t>Doors, fanlights, windows, fittings, frames, linings, etc which are to remain the property of the employer shall be carefully taken out, temporarily stored, transported over a distance of approximately ?km to store and handed over to the employer</t>
  </si>
  <si>
    <t>Doors, fanlights, windows, fittings, frames, linings, etc which are to be re-used shall be thoroughly overhauled before refixing including taking off, easing and rehanging, cramping up, re-wedging as required and making good cramps, dowels, etc, and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</si>
  <si>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</si>
  <si>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t>
  </si>
  <si>
    <t>Making good of finishes shall include making good of the brick and concrete surfaces onto which the new finishes are applied, where necessary</t>
  </si>
  <si>
    <t>REMOVAL OF EXISTING WORK</t>
  </si>
  <si>
    <t>1.2</t>
  </si>
  <si>
    <t>No</t>
  </si>
  <si>
    <t xml:space="preserve">Taking out and removing sundry joinery work, fittings, etc, </t>
  </si>
  <si>
    <t>m2</t>
  </si>
  <si>
    <t>Total Carried to Summary Bill No 1: Alterations</t>
  </si>
  <si>
    <t>BILL NO 2</t>
  </si>
  <si>
    <t>CARPENTRY AND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</si>
  <si>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</si>
  <si>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</si>
  <si>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</si>
  <si>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2.1</t>
  </si>
  <si>
    <t>DOORS ETC</t>
  </si>
  <si>
    <t>BILL NO 4</t>
  </si>
  <si>
    <t>BILL NO 3</t>
  </si>
  <si>
    <t>PLASTERING</t>
  </si>
  <si>
    <t>INTERNAL PLASTER</t>
  </si>
  <si>
    <t>Patterns</t>
  </si>
  <si>
    <t>Unless otherwise described, tiles shall be laid with continuous joints in both directions</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</si>
  <si>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</si>
  <si>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key-coat</t>
  </si>
  <si>
    <t>Ceramic, porcelain, marble and granite tiles are to be fixed and grouted with suitable adhesives and grouts as recommended by the manufacturer of the tiles</t>
  </si>
  <si>
    <t>BILL NO 5</t>
  </si>
  <si>
    <t>PAINTWORK</t>
  </si>
  <si>
    <t>Previously painted plastered surfaces shall be thoroughly washed down and allowed to dry completely before any paint is applied. Blistered or peeling paint shall be completely removed and cracks shall be opened, filled with a suitable filler and finished smooth</t>
  </si>
  <si>
    <t>Previously painted metal surfaces shall be thoroughly rubbed and cleaned down.  Blistered or peeling paint shall be completely removed down to bare metal</t>
  </si>
  <si>
    <t>Previously painted wooden surfaces shall be thoroughly cleaned down.  Blistered or peeling paint shall be completely removed and cracks and crevices shall be primed, filled with suitable filler and finished smooth</t>
  </si>
  <si>
    <t>All painting shall be done in accordance with CSIR standard specifications.</t>
  </si>
  <si>
    <t>ON INTERNAL FLOATED PLASTER SURFACES</t>
  </si>
  <si>
    <t>BILL NO 6</t>
  </si>
  <si>
    <t>Bill No</t>
  </si>
  <si>
    <t>Amount</t>
  </si>
  <si>
    <t>Alterations</t>
  </si>
  <si>
    <t>Carpentry and Joinery</t>
  </si>
  <si>
    <t>Plastering</t>
  </si>
  <si>
    <t>Paintwork</t>
  </si>
  <si>
    <t>Sub-total 2 incl. Contingency</t>
  </si>
  <si>
    <t>VAT @ 15%</t>
  </si>
  <si>
    <t>TOTAL</t>
  </si>
  <si>
    <t>1.1</t>
  </si>
  <si>
    <t>DRYWALL PARTITIONS</t>
  </si>
  <si>
    <t>Partitions consisting of 48mm galvanised steel studs at 610mm centres as vertical support secured in matching galvanised steel floor and ceiling channels, clad on one or both sides as described, including additional studs as necessary at abutments, ends, etc. Board cladding shall be fixed and jointed in strict accordance with the manufacturer's instructions</t>
  </si>
  <si>
    <t>Partitions with 15mm thick Rhinoboard board cladding on both sides</t>
  </si>
  <si>
    <t>Prepare the drywall surface for a skim coat and a smooth finish, first clean the wall by removing loose paint or debris. Then, apply a thin coat of joint compound using a drywall knife, allowing it to dry before sanding with a fine-grit sandpaper to create a perfectly smooth surface. Multiple thin layers, each sanded and wiped down, may be necessary to achieve the desired smooth, even finish,</t>
  </si>
  <si>
    <t>each</t>
  </si>
  <si>
    <t>Suspended Ceilings</t>
  </si>
  <si>
    <t>BILL NO 1</t>
  </si>
  <si>
    <t>ELECTRICAL WORK</t>
  </si>
  <si>
    <t>Provision of a COC for the light installation</t>
  </si>
  <si>
    <t>Item Description</t>
  </si>
  <si>
    <t>Minor Electrical Work</t>
  </si>
  <si>
    <t>MINOR ELECTRICAL WORK</t>
  </si>
  <si>
    <t>Sub-Total 1</t>
  </si>
  <si>
    <t>Contingency @10%</t>
  </si>
  <si>
    <t>Item</t>
  </si>
  <si>
    <t>1.3</t>
  </si>
  <si>
    <t>Removal of wooden cover on window opening ( A148)</t>
  </si>
  <si>
    <t>Removal of entrance door (A148)</t>
  </si>
  <si>
    <t>Uplifting and removal of existing flooring including carpet, vinyl tiles and tiles etc including making good (A148, A160)</t>
  </si>
  <si>
    <t xml:space="preserve">No </t>
  </si>
  <si>
    <t>1.4</t>
  </si>
  <si>
    <t>1.5</t>
  </si>
  <si>
    <t>1.6</t>
  </si>
  <si>
    <t>1.7</t>
  </si>
  <si>
    <t>1.8</t>
  </si>
  <si>
    <t>1.9</t>
  </si>
  <si>
    <t>1.10</t>
  </si>
  <si>
    <t>Breaking out and removal of existing wall tiles including making good</t>
  </si>
  <si>
    <t>CARPET</t>
  </si>
  <si>
    <t>EPOXY PAINT TO FLOORS</t>
  </si>
  <si>
    <t>MASONRY WORK</t>
  </si>
  <si>
    <t>220mm thick brick wall in clay stock brick</t>
  </si>
  <si>
    <t>6.1</t>
  </si>
  <si>
    <t>Total Carried to Summary Bill No 2: Masonry work</t>
  </si>
  <si>
    <t>3.1</t>
  </si>
  <si>
    <t>3.2</t>
  </si>
  <si>
    <t>3.3</t>
  </si>
  <si>
    <t>3.4</t>
  </si>
  <si>
    <t>3.5</t>
  </si>
  <si>
    <t>Total Carried to Summary Bill No 3: Carpentry and Joinery</t>
  </si>
  <si>
    <t>4.1</t>
  </si>
  <si>
    <t>4.2</t>
  </si>
  <si>
    <t>Total Carried to Summary Bill No 4: Plastering</t>
  </si>
  <si>
    <t>5.1</t>
  </si>
  <si>
    <t>5.2</t>
  </si>
  <si>
    <t>6.2</t>
  </si>
  <si>
    <t>6.3</t>
  </si>
  <si>
    <t>Total Carried to Summary Bill No 6: Paintwork</t>
  </si>
  <si>
    <t>BILL NO 7</t>
  </si>
  <si>
    <t>7.1</t>
  </si>
  <si>
    <t>7.2</t>
  </si>
  <si>
    <t>Total Carried to Summary Bill No 7: Minor Electrical work</t>
  </si>
  <si>
    <t>1.11</t>
  </si>
  <si>
    <t>Masonry Work</t>
  </si>
  <si>
    <t>Floor Coverings</t>
  </si>
  <si>
    <t>FLOOR COVERINGS</t>
  </si>
  <si>
    <t>Breaking down and removal of partitioning board wall of size 1.47 x 2.97m height</t>
  </si>
  <si>
    <t>1.12</t>
  </si>
  <si>
    <t>Construction of  brick walls against existing surfaces (A148, A160)</t>
  </si>
  <si>
    <t>1.13</t>
  </si>
  <si>
    <t>3.6</t>
  </si>
  <si>
    <t>Supply and installation of Fireproof door with a 30 min fire rating and outward opening for archive Room A020. Minimum required size of 1970 x 890mm 120mm thick outward opening door complete with locking mechanism(2 x 7-lever key lock with keys in duplicate) and 250kg in weight (A044)</t>
  </si>
  <si>
    <t>Dismantling of shelves and removal of same and carting away (A044)</t>
  </si>
  <si>
    <t>Preparation and application of smooth finish plaster to walls (A148, A044)</t>
  </si>
  <si>
    <t>6.5</t>
  </si>
  <si>
    <t xml:space="preserve">Paint to existing window frames </t>
  </si>
  <si>
    <t>Contractor to include all associated sundries for constructing a brick wall in rate</t>
  </si>
  <si>
    <t>Aluminium frame and glazed door of height 2500mm height including complete lockset and frame  (A148)</t>
  </si>
  <si>
    <t>Supply and installation of 40mm (44mm) Solid Wood Door 900mm x 2010mm high door complete with lockset  (A160)</t>
  </si>
  <si>
    <t>Apply self levelling screed in accordance with manufacturers directions  (044)</t>
  </si>
  <si>
    <t>Allow for epoxy primer and 2 basecoats complete with polymine hardner  (A148, A160, A044)</t>
  </si>
  <si>
    <t>Preparation of surfaces to received paint (all surfaces to be painted) (A148, A155, A154, A160, A044)</t>
  </si>
  <si>
    <t>Paint to soffits  to match existing(A148,A044)</t>
  </si>
  <si>
    <t>Supply and install 16 x 1.200 x 0.600 piled 60W backlit panel light 6000k , with 16 x 15 amp socket outlets from exiting power supply (A154, A155)</t>
  </si>
  <si>
    <t>One coat alkali resistant primer and two coats low odour premium quality highly washable and stain resistant acrylic emulsion paint for interior use (Amazon Mist Y5-E2-3)</t>
  </si>
  <si>
    <t>One coat alkali resistant primer and two coats low odour premium quality highly washable and stain resistant acrylic emulsion paint for interior use  to walls(Amazon Mist Y5-E2-3) (A154, A155, A160, A148, A044)</t>
  </si>
  <si>
    <t>ON WOOD SURFACES</t>
  </si>
  <si>
    <t>Allow for vanishing of new doors   (A154, A155)</t>
  </si>
  <si>
    <t>ON METAL SURFACES</t>
  </si>
  <si>
    <t>One coat alkyd based zinc phosphate primer and two coats premium quality  Onyx Grey Matt paint, on steel</t>
  </si>
  <si>
    <t>4.3</t>
  </si>
  <si>
    <t>Repairs to screed (Where applicable, item to be re-measured on actual completed quantities)</t>
  </si>
  <si>
    <t>Supply and apply self-levelling Epoxy base coat complete with anti-slip aggregate with a tickness of 6mm  (A148, A160, A044)</t>
  </si>
  <si>
    <t>UNIT</t>
  </si>
  <si>
    <t>QTY</t>
  </si>
  <si>
    <t>RATE</t>
  </si>
  <si>
    <t>AMOUNT</t>
  </si>
  <si>
    <t>Removal of wall mounted 200l Geyser (A148)</t>
  </si>
  <si>
    <t>Removal of Roll up Shutter Door (A154)</t>
  </si>
  <si>
    <t>Breaking down and removal of existing counter height wall (A155)</t>
  </si>
  <si>
    <t>Breaking down of 115mm thick wall of 2m height inside room including making good surfaces (A148)</t>
  </si>
  <si>
    <t>7.3.</t>
  </si>
  <si>
    <t>Provisional Sum</t>
  </si>
  <si>
    <t>VINYL FLOORS</t>
  </si>
  <si>
    <t>5.3</t>
  </si>
  <si>
    <t>452 less the vinyl planks'</t>
  </si>
  <si>
    <t>Apply self levelling screed in accordance with manufacturers directions  (A160, A148, A154)</t>
  </si>
  <si>
    <t xml:space="preserve">Rubble Removal including skip bin hire and carting away to a location selected by contractor </t>
  </si>
  <si>
    <t>Removal of existing BIC including sink and and all steel furniture linear size not exceeding 4m (A154,155,148)</t>
  </si>
  <si>
    <t>Total Carried to Summary Bill No 5: Floor Coverings</t>
  </si>
  <si>
    <t>Removal of venetian blinds and setting aside for and including re-installation in same place</t>
  </si>
  <si>
    <t>Supply and Installation of  3000mm width x 2500mm height partitioning (Soundproof high performance acoustic) track plugged and top track fixed to ceiling tees. 
The partitioning must meet the following : 
Standard Grade Plaster board manufactured in accordance with the latest edition of SANS 266:2003 Edition 2.2.
· Fire Retarded Plaster board manufactured in accordance with the latest edition of SANS 266:2003 Edition 2.2.
Moisture Resistant Plasterboard
· Standard Plaster board manufactured in accordance with the latest edition of SANS 266:2003 Edition 2.2.</t>
  </si>
  <si>
    <t xml:space="preserve">Suspended acoustic ceiling boards.Lafarge Gypsum or equivalent lay-in grid ceiling system with 1200/600 x 600 x 12mm thick square edged  vinyl ceiling tiles, laid on 15 x 38mm high double stitched slotted main tees at 1200mm centres and 15 x 38mm high cross tees at 600mm centres with galvanised exposed face all in colour White, including necessary grids, locking type end clips, fire expansion punchouts to main tees, etc.suspended by 25 x 0,8mm galvanised galvanised strapping at not exceeding 1200mm centres. Ceiling perimeter to be finished using 34 x 40mm shadow line wall angle. </t>
  </si>
  <si>
    <t>Provisional sum for the fulfilment of OHSA Obligations</t>
  </si>
  <si>
    <t>Supply and Installation of 500 x 500mm Belgotex Battleship or equivalent  carpet tiles in blue to match existing  to floor ( A154, A155)</t>
  </si>
  <si>
    <t>Supply and install Belgotex or equivalent 1219.2mm x 177.8mm Sylvan Cedar vinyl planks 2.5mm thick with 0.5mm wear layer size, fitted in accordance with manufacturer’s specifications to smooth and approved cement surface to match existing  (A154 New passage)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</si>
</sst>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R-1C09]* #,##0.00_-;\-[$R-1C09]* #,##0.00_-;_-[$R-1C09]* &quot;-&quot;??_-;_-@_-"/>
    <numFmt numFmtId="165" formatCode="&quot;R&quot;#,##0.00"/>
  </numFmts>
  <fonts count="15" x14ac:knownFonts="1">
    <font>
      <sz val="11"/>
      <color theme="1"/>
      <name val="Aptos Narrow"/>
      <family val="2"/>
      <scheme val="minor"/>
    </font>
    <font>
      <b/>
      <sz val="11"/>
      <color theme="1"/>
      <name val="Verdana"/>
      <family val="2"/>
    </font>
    <font>
      <sz val="11"/>
      <color theme="1"/>
      <name val="Verdana"/>
      <family val="2"/>
    </font>
    <font>
      <sz val="14"/>
      <color theme="1"/>
      <name val="Aptos Narrow"/>
      <family val="2"/>
      <scheme val="minor"/>
    </font>
    <font>
      <b/>
      <u/>
      <sz val="11"/>
      <color theme="1"/>
      <name val="Verdana"/>
      <family val="2"/>
    </font>
    <font>
      <u/>
      <sz val="11"/>
      <color theme="1"/>
      <name val="Verdana"/>
      <family val="2"/>
    </font>
    <font>
      <i/>
      <sz val="11"/>
      <color theme="1"/>
      <name val="Verdana"/>
      <family val="2"/>
    </font>
    <font>
      <sz val="11"/>
      <color rgb="FFFF0000"/>
      <name val="Verdana"/>
      <family val="2"/>
    </font>
    <font>
      <b/>
      <sz val="11"/>
      <name val="Verdana"/>
      <family val="2"/>
    </font>
    <font>
      <b/>
      <u/>
      <sz val="11"/>
      <name val="Verdana"/>
      <family val="2"/>
    </font>
    <font>
      <b/>
      <sz val="11"/>
      <color indexed="8"/>
      <name val="Verdana"/>
      <family val="2"/>
    </font>
    <font>
      <sz val="18"/>
      <color theme="1"/>
      <name val="Verdana"/>
      <family val="2"/>
    </font>
    <font>
      <b/>
      <sz val="18"/>
      <color theme="1"/>
      <name val="Verdana"/>
      <family val="2"/>
    </font>
    <font>
      <sz val="11"/>
      <name val="Verdana"/>
      <family val="2"/>
    </font>
    <font>
      <sz val="1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indexed="64"/>
      </top>
      <bottom/>
      <diagonal/>
    </border>
  </borders>
  <cellStyleXfs count="1">
    <xf numFmtId="0" fontId="0" fillId="0" borderId="0"/>
  </cellStyleXfs>
  <cellXfs count="98">
    <xf numFmtId="0" fontId="0" fillId="0" borderId="0" xfId="0"/>
    <xf numFmtId="0" fontId="2" fillId="0" borderId="0" xfId="0" applyFont="1"/>
    <xf numFmtId="0" fontId="3" fillId="0" borderId="0" xfId="0" applyFont="1"/>
    <xf numFmtId="0" fontId="0" fillId="0" borderId="1" xfId="0" applyBorder="1" applyAlignment="1">
      <alignment horizontal="center"/>
    </xf>
    <xf numFmtId="164" fontId="0" fillId="0" borderId="0" xfId="0" applyNumberFormat="1"/>
    <xf numFmtId="0" fontId="0" fillId="0" borderId="0" xfId="0" applyAlignment="1">
      <alignment wrapText="1"/>
    </xf>
    <xf numFmtId="0" fontId="5" fillId="0" borderId="0" xfId="0" applyFont="1" applyAlignment="1">
      <alignment wrapText="1"/>
    </xf>
    <xf numFmtId="165" fontId="0" fillId="0" borderId="1" xfId="0" applyNumberFormat="1" applyBorder="1"/>
    <xf numFmtId="165" fontId="0" fillId="0" borderId="0" xfId="0" applyNumberFormat="1"/>
    <xf numFmtId="0" fontId="0" fillId="0" borderId="1" xfId="0" applyBorder="1" applyAlignment="1">
      <alignment horizontal="center" vertical="top"/>
    </xf>
    <xf numFmtId="0" fontId="0" fillId="0" borderId="0" xfId="0" applyAlignment="1">
      <alignment vertical="top"/>
    </xf>
    <xf numFmtId="0" fontId="10" fillId="0" borderId="0" xfId="0" applyFont="1"/>
    <xf numFmtId="164" fontId="0" fillId="0" borderId="2" xfId="0" applyNumberFormat="1" applyBorder="1"/>
    <xf numFmtId="0" fontId="0" fillId="0" borderId="2" xfId="0" applyBorder="1"/>
    <xf numFmtId="165" fontId="0" fillId="0" borderId="2" xfId="0" applyNumberFormat="1" applyBorder="1"/>
    <xf numFmtId="0" fontId="11" fillId="0" borderId="0" xfId="0" applyFont="1" applyAlignment="1">
      <alignment horizontal="center"/>
    </xf>
    <xf numFmtId="0" fontId="11" fillId="0" borderId="0" xfId="0" applyFont="1"/>
    <xf numFmtId="164" fontId="11" fillId="0" borderId="0" xfId="0" applyNumberFormat="1" applyFont="1"/>
    <xf numFmtId="0" fontId="12" fillId="0" borderId="5" xfId="0" applyFont="1" applyBorder="1" applyAlignment="1">
      <alignment horizontal="center"/>
    </xf>
    <xf numFmtId="0" fontId="12" fillId="0" borderId="5" xfId="0" applyFont="1" applyBorder="1"/>
    <xf numFmtId="164" fontId="12" fillId="0" borderId="5" xfId="0" applyNumberFormat="1" applyFont="1" applyBorder="1" applyAlignment="1">
      <alignment wrapText="1"/>
    </xf>
    <xf numFmtId="0" fontId="11" fillId="0" borderId="5" xfId="0" applyFont="1" applyBorder="1" applyAlignment="1">
      <alignment horizontal="center"/>
    </xf>
    <xf numFmtId="0" fontId="11" fillId="0" borderId="6" xfId="0" applyFont="1" applyBorder="1"/>
    <xf numFmtId="164" fontId="11" fillId="0" borderId="5" xfId="0" applyNumberFormat="1" applyFont="1" applyBorder="1"/>
    <xf numFmtId="0" fontId="12" fillId="0" borderId="6" xfId="0" applyFont="1" applyBorder="1" applyAlignment="1">
      <alignment horizontal="center"/>
    </xf>
    <xf numFmtId="0" fontId="13" fillId="0" borderId="0" xfId="0" applyFont="1"/>
    <xf numFmtId="0" fontId="14" fillId="0" borderId="0" xfId="0" applyFont="1"/>
    <xf numFmtId="0" fontId="2" fillId="2" borderId="0" xfId="0" applyFont="1" applyFill="1"/>
    <xf numFmtId="0" fontId="0" fillId="2" borderId="0" xfId="0" applyFill="1"/>
    <xf numFmtId="38" fontId="1" fillId="0" borderId="1" xfId="0" applyNumberFormat="1" applyFont="1" applyBorder="1" applyAlignment="1">
      <alignment horizontal="right" vertical="top"/>
    </xf>
    <xf numFmtId="0" fontId="1" fillId="0" borderId="1" xfId="0" applyFont="1" applyBorder="1"/>
    <xf numFmtId="0" fontId="1" fillId="0" borderId="2" xfId="0" applyFont="1" applyBorder="1"/>
    <xf numFmtId="0" fontId="4" fillId="0" borderId="0" xfId="0" applyFont="1" applyAlignment="1">
      <alignment horizontal="left" vertical="top" wrapText="1"/>
    </xf>
    <xf numFmtId="0" fontId="2" fillId="0" borderId="1" xfId="0" applyFont="1" applyBorder="1"/>
    <xf numFmtId="0" fontId="2" fillId="0" borderId="2" xfId="0" applyFont="1" applyBorder="1"/>
    <xf numFmtId="0" fontId="1" fillId="0" borderId="0" xfId="0" applyFont="1" applyAlignment="1">
      <alignment horizontal="left" vertical="top" wrapText="1"/>
    </xf>
    <xf numFmtId="38" fontId="2" fillId="0" borderId="1" xfId="0" applyNumberFormat="1" applyFont="1" applyBorder="1" applyAlignment="1">
      <alignment horizontal="right" vertical="top"/>
    </xf>
    <xf numFmtId="0" fontId="2" fillId="0" borderId="0" xfId="0" applyFont="1" applyAlignment="1">
      <alignment horizontal="left" vertical="top" wrapText="1"/>
    </xf>
    <xf numFmtId="0" fontId="5" fillId="0" borderId="0" xfId="0" applyFont="1" applyAlignment="1">
      <alignment horizontal="left" vertical="top" wrapText="1"/>
    </xf>
    <xf numFmtId="0" fontId="2" fillId="0" borderId="1" xfId="0" applyFont="1" applyBorder="1" applyAlignment="1">
      <alignment horizontal="right"/>
    </xf>
    <xf numFmtId="0" fontId="4" fillId="0" borderId="3" xfId="0" applyFont="1" applyBorder="1" applyAlignment="1">
      <alignment horizontal="left" vertical="top" wrapText="1"/>
    </xf>
    <xf numFmtId="0" fontId="2" fillId="0" borderId="3" xfId="0" applyFont="1" applyBorder="1"/>
    <xf numFmtId="0" fontId="5" fillId="0" borderId="3" xfId="0" applyFont="1" applyBorder="1" applyAlignment="1">
      <alignment horizontal="left" vertical="top" wrapText="1"/>
    </xf>
    <xf numFmtId="0" fontId="2" fillId="0" borderId="3" xfId="0" applyFont="1" applyBorder="1" applyAlignment="1">
      <alignment wrapText="1"/>
    </xf>
    <xf numFmtId="0" fontId="2" fillId="0" borderId="0" xfId="0" applyFont="1" applyAlignment="1">
      <alignment wrapText="1"/>
    </xf>
    <xf numFmtId="0" fontId="1" fillId="0" borderId="0" xfId="0" applyFont="1" applyAlignment="1">
      <alignment horizontal="right" vertical="top" wrapText="1"/>
    </xf>
    <xf numFmtId="0" fontId="2" fillId="0" borderId="2" xfId="0" applyFont="1" applyBorder="1" applyAlignment="1">
      <alignment horizontal="right"/>
    </xf>
    <xf numFmtId="38" fontId="1" fillId="0" borderId="1" xfId="0" applyNumberFormat="1" applyFont="1" applyBorder="1" applyAlignment="1">
      <alignment horizontal="right" wrapText="1"/>
    </xf>
    <xf numFmtId="0" fontId="1" fillId="0" borderId="2" xfId="0" applyFont="1" applyBorder="1" applyAlignment="1">
      <alignment horizontal="right"/>
    </xf>
    <xf numFmtId="38" fontId="1" fillId="0" borderId="1" xfId="0" applyNumberFormat="1" applyFont="1" applyBorder="1" applyAlignment="1">
      <alignment horizontal="center"/>
    </xf>
    <xf numFmtId="0" fontId="2" fillId="0" borderId="2" xfId="0" applyFont="1" applyBorder="1" applyAlignment="1">
      <alignment horizontal="center"/>
    </xf>
    <xf numFmtId="0" fontId="6" fillId="0" borderId="0" xfId="0" applyFont="1" applyAlignment="1">
      <alignment horizontal="left" vertical="top" wrapText="1"/>
    </xf>
    <xf numFmtId="0" fontId="1" fillId="0" borderId="0" xfId="0" applyFont="1" applyAlignment="1">
      <alignment wrapText="1"/>
    </xf>
    <xf numFmtId="0" fontId="2" fillId="0" borderId="1" xfId="0" applyFont="1" applyBorder="1" applyAlignment="1">
      <alignment horizontal="right" vertical="top"/>
    </xf>
    <xf numFmtId="0" fontId="2" fillId="0" borderId="2" xfId="0" applyFont="1" applyBorder="1" applyAlignment="1">
      <alignment horizontal="left"/>
    </xf>
    <xf numFmtId="0" fontId="7" fillId="0" borderId="0" xfId="0" applyFont="1"/>
    <xf numFmtId="0" fontId="1" fillId="0" borderId="0" xfId="0" applyFont="1" applyAlignment="1">
      <alignment horizontal="right"/>
    </xf>
    <xf numFmtId="0" fontId="13" fillId="0" borderId="1" xfId="0" applyFont="1" applyBorder="1" applyAlignment="1">
      <alignment horizontal="right"/>
    </xf>
    <xf numFmtId="0" fontId="13" fillId="0" borderId="0" xfId="0" applyFont="1" applyAlignment="1">
      <alignment wrapText="1"/>
    </xf>
    <xf numFmtId="0" fontId="13" fillId="0" borderId="2" xfId="0" applyFont="1" applyBorder="1"/>
    <xf numFmtId="0" fontId="13" fillId="0" borderId="1" xfId="0" applyFont="1" applyBorder="1"/>
    <xf numFmtId="0" fontId="8" fillId="0" borderId="0" xfId="0" applyFont="1" applyAlignment="1">
      <alignment wrapText="1"/>
    </xf>
    <xf numFmtId="0" fontId="9" fillId="0" borderId="0" xfId="0" applyFont="1"/>
    <xf numFmtId="0" fontId="2" fillId="2" borderId="1" xfId="0" applyFont="1" applyFill="1" applyBorder="1" applyAlignment="1">
      <alignment horizontal="right"/>
    </xf>
    <xf numFmtId="0" fontId="2" fillId="2" borderId="0" xfId="0" applyFont="1" applyFill="1" applyAlignment="1">
      <alignment wrapText="1"/>
    </xf>
    <xf numFmtId="0" fontId="2" fillId="2" borderId="2" xfId="0" applyFont="1" applyFill="1" applyBorder="1"/>
    <xf numFmtId="0" fontId="2" fillId="2" borderId="1" xfId="0" applyFont="1" applyFill="1" applyBorder="1"/>
    <xf numFmtId="0" fontId="1" fillId="0" borderId="0" xfId="0" applyFont="1"/>
    <xf numFmtId="0" fontId="4" fillId="0" borderId="0" xfId="0" applyFont="1"/>
    <xf numFmtId="0" fontId="1" fillId="0" borderId="1" xfId="0" applyFont="1" applyBorder="1" applyAlignment="1">
      <alignment horizontal="right"/>
    </xf>
    <xf numFmtId="165" fontId="1" fillId="0" borderId="1" xfId="0" applyNumberFormat="1" applyFont="1" applyBorder="1" applyProtection="1">
      <protection locked="0"/>
    </xf>
    <xf numFmtId="164" fontId="1" fillId="0" borderId="3" xfId="0" applyNumberFormat="1" applyFont="1" applyBorder="1" applyProtection="1">
      <protection locked="0"/>
    </xf>
    <xf numFmtId="165" fontId="2" fillId="0" borderId="1" xfId="0" applyNumberFormat="1" applyFont="1" applyBorder="1" applyProtection="1">
      <protection locked="0"/>
    </xf>
    <xf numFmtId="164" fontId="2" fillId="0" borderId="3" xfId="0" applyNumberFormat="1" applyFont="1" applyBorder="1" applyProtection="1">
      <protection locked="0"/>
    </xf>
    <xf numFmtId="164" fontId="2" fillId="0" borderId="4" xfId="0" applyNumberFormat="1" applyFont="1" applyBorder="1" applyProtection="1">
      <protection locked="0"/>
    </xf>
    <xf numFmtId="165" fontId="2" fillId="0" borderId="2" xfId="0" applyNumberFormat="1" applyFont="1" applyBorder="1" applyProtection="1">
      <protection locked="0"/>
    </xf>
    <xf numFmtId="164" fontId="2" fillId="0" borderId="1" xfId="0" applyNumberFormat="1" applyFont="1" applyBorder="1" applyProtection="1">
      <protection locked="0"/>
    </xf>
    <xf numFmtId="165" fontId="1" fillId="0" borderId="2" xfId="0" applyNumberFormat="1" applyFont="1" applyBorder="1" applyAlignment="1" applyProtection="1">
      <alignment horizontal="center"/>
      <protection locked="0"/>
    </xf>
    <xf numFmtId="164" fontId="1" fillId="0" borderId="1" xfId="0" applyNumberFormat="1" applyFont="1" applyBorder="1" applyProtection="1">
      <protection locked="0"/>
    </xf>
    <xf numFmtId="164" fontId="1" fillId="0" borderId="5" xfId="0" applyNumberFormat="1" applyFont="1" applyBorder="1" applyProtection="1">
      <protection locked="0"/>
    </xf>
    <xf numFmtId="164" fontId="1" fillId="0" borderId="4" xfId="0" applyNumberFormat="1" applyFont="1" applyBorder="1" applyProtection="1">
      <protection locked="0"/>
    </xf>
    <xf numFmtId="165" fontId="13" fillId="0" borderId="2" xfId="0" applyNumberFormat="1" applyFont="1" applyBorder="1" applyProtection="1">
      <protection locked="0"/>
    </xf>
    <xf numFmtId="164" fontId="13" fillId="0" borderId="1" xfId="0" applyNumberFormat="1" applyFont="1" applyBorder="1" applyProtection="1">
      <protection locked="0"/>
    </xf>
    <xf numFmtId="165" fontId="2" fillId="0" borderId="0" xfId="0" applyNumberFormat="1" applyFont="1" applyProtection="1">
      <protection locked="0"/>
    </xf>
    <xf numFmtId="165" fontId="2" fillId="2" borderId="0" xfId="0" applyNumberFormat="1" applyFont="1" applyFill="1" applyProtection="1">
      <protection locked="0"/>
    </xf>
    <xf numFmtId="164" fontId="2" fillId="0" borderId="2" xfId="0" applyNumberFormat="1" applyFont="1" applyBorder="1" applyProtection="1">
      <protection locked="0"/>
    </xf>
    <xf numFmtId="165" fontId="1" fillId="0" borderId="2" xfId="0" applyNumberFormat="1" applyFont="1" applyBorder="1" applyProtection="1">
      <protection locked="0"/>
    </xf>
    <xf numFmtId="164" fontId="1" fillId="0" borderId="8" xfId="0" applyNumberFormat="1" applyFont="1" applyBorder="1" applyProtection="1">
      <protection locked="0"/>
    </xf>
    <xf numFmtId="164" fontId="2" fillId="0" borderId="0" xfId="0" applyNumberFormat="1" applyFont="1" applyProtection="1">
      <protection locked="0"/>
    </xf>
    <xf numFmtId="0" fontId="2" fillId="0" borderId="2" xfId="0" applyFont="1" applyBorder="1" applyAlignment="1">
      <alignment wrapText="1"/>
    </xf>
    <xf numFmtId="0" fontId="4" fillId="0" borderId="0" xfId="0" applyFont="1" applyAlignment="1">
      <alignment wrapText="1"/>
    </xf>
    <xf numFmtId="164" fontId="2" fillId="2" borderId="2" xfId="0" applyNumberFormat="1" applyFont="1" applyFill="1" applyBorder="1" applyProtection="1">
      <protection locked="0"/>
    </xf>
    <xf numFmtId="0" fontId="2" fillId="2" borderId="3" xfId="0" applyFont="1" applyFill="1" applyBorder="1" applyAlignment="1">
      <alignment wrapText="1"/>
    </xf>
    <xf numFmtId="0" fontId="13" fillId="2" borderId="0" xfId="0" applyFont="1" applyFill="1" applyAlignment="1">
      <alignment horizontal="left" vertical="top" wrapText="1"/>
    </xf>
    <xf numFmtId="0" fontId="12" fillId="0" borderId="7" xfId="0" applyFont="1" applyBorder="1" applyAlignment="1">
      <alignment horizontal="right"/>
    </xf>
    <xf numFmtId="0" fontId="12" fillId="0" borderId="6" xfId="0" applyFont="1" applyBorder="1" applyAlignment="1">
      <alignment horizontal="right"/>
    </xf>
    <xf numFmtId="0" fontId="11" fillId="0" borderId="7" xfId="0" applyFont="1" applyBorder="1" applyAlignment="1">
      <alignment horizontal="right"/>
    </xf>
    <xf numFmtId="0" fontId="11" fillId="0" borderId="6"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41DE-DD7A-4A6D-9927-C6E452A38DCD}">
  <dimension ref="A1:G195"/>
  <sheetViews>
    <sheetView tabSelected="1" view="pageBreakPreview" topLeftCell="A180" zoomScale="90" zoomScaleNormal="100" zoomScaleSheetLayoutView="90" workbookViewId="0">
      <selection activeCell="H189" sqref="H189"/>
    </sheetView>
  </sheetViews>
  <sheetFormatPr defaultRowHeight="14.5" x14ac:dyDescent="0.35"/>
  <cols>
    <col min="1" max="1" width="12.90625" style="39" customWidth="1"/>
    <col min="2" max="2" width="69.26953125" style="1" customWidth="1"/>
    <col min="3" max="3" width="13.90625" style="1" customWidth="1"/>
    <col min="4" max="4" width="11.453125" style="1" customWidth="1"/>
    <col min="5" max="5" width="16.54296875" style="83" customWidth="1"/>
    <col min="6" max="6" width="20.1796875" style="88" customWidth="1"/>
    <col min="7" max="7" width="8.7265625" style="1"/>
  </cols>
  <sheetData>
    <row r="1" spans="1:7" s="2" customFormat="1" ht="18.5" x14ac:dyDescent="0.45">
      <c r="A1" s="29" t="s">
        <v>0</v>
      </c>
      <c r="C1" s="30" t="s">
        <v>132</v>
      </c>
      <c r="D1" s="31" t="s">
        <v>133</v>
      </c>
      <c r="E1" s="70" t="s">
        <v>134</v>
      </c>
      <c r="F1" s="71" t="s">
        <v>135</v>
      </c>
      <c r="G1" s="1"/>
    </row>
    <row r="2" spans="1:7" s="2" customFormat="1" ht="18.5" x14ac:dyDescent="0.45">
      <c r="A2" s="29"/>
      <c r="B2" s="32" t="s">
        <v>55</v>
      </c>
      <c r="C2" s="33"/>
      <c r="D2" s="34"/>
      <c r="E2" s="72"/>
      <c r="F2" s="73"/>
      <c r="G2" s="1"/>
    </row>
    <row r="3" spans="1:7" s="2" customFormat="1" ht="18.5" x14ac:dyDescent="0.45">
      <c r="A3" s="29"/>
      <c r="B3" s="35"/>
      <c r="C3" s="33"/>
      <c r="D3" s="34"/>
      <c r="E3" s="72"/>
      <c r="F3" s="73"/>
      <c r="G3" s="1"/>
    </row>
    <row r="4" spans="1:7" s="2" customFormat="1" ht="18.5" x14ac:dyDescent="0.45">
      <c r="A4" s="29"/>
      <c r="B4" s="32" t="s">
        <v>1</v>
      </c>
      <c r="C4" s="33"/>
      <c r="D4" s="34"/>
      <c r="E4" s="72"/>
      <c r="F4" s="73"/>
      <c r="G4" s="1"/>
    </row>
    <row r="5" spans="1:7" s="2" customFormat="1" ht="18.5" x14ac:dyDescent="0.45">
      <c r="A5" s="36"/>
      <c r="B5" s="37"/>
      <c r="C5" s="33"/>
      <c r="D5" s="34"/>
      <c r="E5" s="72"/>
      <c r="F5" s="73"/>
      <c r="G5" s="1"/>
    </row>
    <row r="6" spans="1:7" s="2" customFormat="1" ht="18.5" x14ac:dyDescent="0.45">
      <c r="A6" s="36"/>
      <c r="B6" s="38" t="s">
        <v>2</v>
      </c>
      <c r="C6" s="33"/>
      <c r="D6" s="34"/>
      <c r="E6" s="72"/>
      <c r="F6" s="73"/>
      <c r="G6" s="1"/>
    </row>
    <row r="7" spans="1:7" s="2" customFormat="1" ht="18.5" x14ac:dyDescent="0.45">
      <c r="A7" s="36"/>
      <c r="B7" s="37"/>
      <c r="C7" s="33"/>
      <c r="D7" s="34"/>
      <c r="E7" s="72"/>
      <c r="F7" s="73"/>
      <c r="G7" s="1"/>
    </row>
    <row r="8" spans="1:7" s="2" customFormat="1" ht="94.5" x14ac:dyDescent="0.45">
      <c r="A8" s="36"/>
      <c r="B8" s="37" t="s">
        <v>3</v>
      </c>
      <c r="C8" s="33"/>
      <c r="D8" s="34"/>
      <c r="E8" s="72"/>
      <c r="F8" s="73"/>
      <c r="G8" s="1"/>
    </row>
    <row r="9" spans="1:7" s="2" customFormat="1" ht="54" x14ac:dyDescent="0.45">
      <c r="A9" s="36"/>
      <c r="B9" s="37" t="s">
        <v>4</v>
      </c>
      <c r="C9" s="33"/>
      <c r="D9" s="34"/>
      <c r="E9" s="72"/>
      <c r="F9" s="73"/>
      <c r="G9" s="1"/>
    </row>
    <row r="10" spans="1:7" s="2" customFormat="1" ht="18.5" x14ac:dyDescent="0.45">
      <c r="A10" s="36"/>
      <c r="B10" s="37"/>
      <c r="C10" s="33"/>
      <c r="D10" s="34"/>
      <c r="E10" s="72"/>
      <c r="F10" s="73"/>
      <c r="G10" s="1"/>
    </row>
    <row r="11" spans="1:7" s="2" customFormat="1" ht="135.5" customHeight="1" x14ac:dyDescent="0.45">
      <c r="A11" s="36"/>
      <c r="B11" s="37" t="s">
        <v>5</v>
      </c>
      <c r="C11" s="33"/>
      <c r="D11" s="34"/>
      <c r="E11" s="72"/>
      <c r="F11" s="73"/>
      <c r="G11" s="1"/>
    </row>
    <row r="12" spans="1:7" s="2" customFormat="1" ht="27" x14ac:dyDescent="0.45">
      <c r="A12" s="36"/>
      <c r="B12" s="37" t="s">
        <v>6</v>
      </c>
      <c r="C12" s="33"/>
      <c r="D12" s="34"/>
      <c r="E12" s="72"/>
      <c r="F12" s="73"/>
      <c r="G12" s="1"/>
    </row>
    <row r="13" spans="1:7" s="2" customFormat="1" ht="27" x14ac:dyDescent="0.45">
      <c r="A13" s="36"/>
      <c r="B13" s="37" t="s">
        <v>7</v>
      </c>
      <c r="C13" s="33"/>
      <c r="D13" s="34"/>
      <c r="E13" s="72"/>
      <c r="F13" s="73"/>
      <c r="G13" s="1"/>
    </row>
    <row r="14" spans="1:7" s="2" customFormat="1" ht="18.5" x14ac:dyDescent="0.45">
      <c r="A14" s="36"/>
      <c r="B14" s="37"/>
      <c r="C14" s="33"/>
      <c r="D14" s="34"/>
      <c r="E14" s="72"/>
      <c r="F14" s="73"/>
      <c r="G14" s="1"/>
    </row>
    <row r="15" spans="1:7" s="2" customFormat="1" ht="18.5" hidden="1" x14ac:dyDescent="0.45">
      <c r="A15" s="36"/>
      <c r="B15" s="37"/>
      <c r="C15" s="33"/>
      <c r="D15" s="34"/>
      <c r="E15" s="72"/>
      <c r="F15" s="73"/>
      <c r="G15" s="1"/>
    </row>
    <row r="16" spans="1:7" s="2" customFormat="1" ht="40.5" x14ac:dyDescent="0.45">
      <c r="A16" s="36"/>
      <c r="B16" s="37" t="s">
        <v>8</v>
      </c>
      <c r="C16" s="33"/>
      <c r="D16" s="34"/>
      <c r="E16" s="72"/>
      <c r="F16" s="73"/>
      <c r="G16" s="1"/>
    </row>
    <row r="17" spans="1:7" s="2" customFormat="1" ht="18.5" x14ac:dyDescent="0.45">
      <c r="A17" s="36"/>
      <c r="B17" s="37"/>
      <c r="C17" s="33"/>
      <c r="D17" s="34"/>
      <c r="E17" s="72"/>
      <c r="F17" s="73"/>
      <c r="G17" s="1"/>
    </row>
    <row r="18" spans="1:7" x14ac:dyDescent="0.35">
      <c r="B18" s="40" t="s">
        <v>9</v>
      </c>
      <c r="C18" s="33"/>
      <c r="D18" s="33"/>
      <c r="E18" s="72"/>
      <c r="F18" s="73"/>
    </row>
    <row r="19" spans="1:7" x14ac:dyDescent="0.35">
      <c r="B19" s="41"/>
      <c r="C19" s="33"/>
      <c r="D19" s="33"/>
      <c r="E19" s="72"/>
      <c r="F19" s="73"/>
    </row>
    <row r="20" spans="1:7" x14ac:dyDescent="0.35">
      <c r="B20" s="42" t="s">
        <v>12</v>
      </c>
      <c r="C20" s="33"/>
      <c r="D20" s="33"/>
      <c r="E20" s="72"/>
      <c r="F20" s="73"/>
    </row>
    <row r="21" spans="1:7" x14ac:dyDescent="0.35">
      <c r="B21" s="41"/>
      <c r="C21" s="33"/>
      <c r="D21" s="33"/>
      <c r="E21" s="72"/>
      <c r="F21" s="73"/>
    </row>
    <row r="22" spans="1:7" ht="28" x14ac:dyDescent="0.35">
      <c r="A22" s="39" t="s">
        <v>48</v>
      </c>
      <c r="B22" s="43" t="s">
        <v>76</v>
      </c>
      <c r="C22" s="33" t="s">
        <v>13</v>
      </c>
      <c r="D22" s="33">
        <v>80</v>
      </c>
      <c r="E22" s="72"/>
      <c r="F22" s="73">
        <f>E22*D22</f>
        <v>0</v>
      </c>
    </row>
    <row r="23" spans="1:7" x14ac:dyDescent="0.35">
      <c r="B23" s="41"/>
      <c r="C23" s="33"/>
      <c r="D23" s="33"/>
      <c r="E23" s="72"/>
      <c r="F23" s="73"/>
    </row>
    <row r="24" spans="1:7" ht="28" x14ac:dyDescent="0.35">
      <c r="A24" s="39" t="s">
        <v>10</v>
      </c>
      <c r="B24" s="92" t="s">
        <v>147</v>
      </c>
      <c r="C24" s="33" t="s">
        <v>63</v>
      </c>
      <c r="D24" s="33">
        <v>1</v>
      </c>
      <c r="E24" s="72"/>
      <c r="F24" s="73">
        <f t="shared" ref="F24:F46" si="0">E24*D24</f>
        <v>0</v>
      </c>
    </row>
    <row r="25" spans="1:7" x14ac:dyDescent="0.35">
      <c r="C25" s="33"/>
      <c r="D25" s="34"/>
      <c r="E25" s="72"/>
      <c r="F25" s="73"/>
    </row>
    <row r="26" spans="1:7" x14ac:dyDescent="0.35">
      <c r="A26" s="39" t="s">
        <v>64</v>
      </c>
      <c r="B26" s="1" t="s">
        <v>136</v>
      </c>
      <c r="C26" s="33" t="s">
        <v>63</v>
      </c>
      <c r="D26" s="34">
        <v>1</v>
      </c>
      <c r="E26" s="72"/>
      <c r="F26" s="73">
        <f t="shared" si="0"/>
        <v>0</v>
      </c>
    </row>
    <row r="27" spans="1:7" x14ac:dyDescent="0.35">
      <c r="C27" s="33"/>
      <c r="D27" s="34"/>
      <c r="E27" s="72"/>
      <c r="F27" s="73"/>
    </row>
    <row r="28" spans="1:7" x14ac:dyDescent="0.35">
      <c r="A28" s="39" t="s">
        <v>69</v>
      </c>
      <c r="B28" s="1" t="s">
        <v>137</v>
      </c>
      <c r="C28" s="33" t="s">
        <v>68</v>
      </c>
      <c r="D28" s="34">
        <v>1</v>
      </c>
      <c r="E28" s="72"/>
      <c r="F28" s="73">
        <f t="shared" si="0"/>
        <v>0</v>
      </c>
    </row>
    <row r="29" spans="1:7" x14ac:dyDescent="0.35">
      <c r="C29" s="33"/>
      <c r="D29" s="34"/>
      <c r="E29" s="72"/>
      <c r="F29" s="73"/>
    </row>
    <row r="30" spans="1:7" ht="28" x14ac:dyDescent="0.35">
      <c r="A30" s="39" t="s">
        <v>70</v>
      </c>
      <c r="B30" s="44" t="s">
        <v>138</v>
      </c>
      <c r="C30" s="33" t="s">
        <v>63</v>
      </c>
      <c r="D30" s="34">
        <v>1</v>
      </c>
      <c r="E30" s="72"/>
      <c r="F30" s="73">
        <f t="shared" si="0"/>
        <v>0</v>
      </c>
    </row>
    <row r="31" spans="1:7" x14ac:dyDescent="0.35">
      <c r="C31" s="33"/>
      <c r="D31" s="34"/>
      <c r="E31" s="72"/>
      <c r="F31" s="73"/>
    </row>
    <row r="32" spans="1:7" x14ac:dyDescent="0.35">
      <c r="A32" s="39" t="s">
        <v>71</v>
      </c>
      <c r="B32" s="1" t="s">
        <v>65</v>
      </c>
      <c r="C32" s="33" t="s">
        <v>63</v>
      </c>
      <c r="D32" s="34">
        <v>1</v>
      </c>
      <c r="E32" s="72"/>
      <c r="F32" s="73">
        <f t="shared" si="0"/>
        <v>0</v>
      </c>
    </row>
    <row r="33" spans="1:7" x14ac:dyDescent="0.35">
      <c r="C33" s="33"/>
      <c r="D33" s="34"/>
      <c r="E33" s="72"/>
      <c r="F33" s="73"/>
    </row>
    <row r="34" spans="1:7" ht="28" x14ac:dyDescent="0.35">
      <c r="A34" s="39" t="s">
        <v>72</v>
      </c>
      <c r="B34" s="44" t="s">
        <v>139</v>
      </c>
      <c r="C34" s="33" t="s">
        <v>63</v>
      </c>
      <c r="D34" s="34">
        <v>1</v>
      </c>
      <c r="E34" s="72"/>
      <c r="F34" s="73">
        <f t="shared" si="0"/>
        <v>0</v>
      </c>
    </row>
    <row r="35" spans="1:7" x14ac:dyDescent="0.35">
      <c r="C35" s="33"/>
      <c r="D35" s="34"/>
      <c r="E35" s="72"/>
      <c r="F35" s="73"/>
    </row>
    <row r="36" spans="1:7" ht="28" x14ac:dyDescent="0.35">
      <c r="A36" s="39" t="s">
        <v>73</v>
      </c>
      <c r="B36" s="44" t="s">
        <v>105</v>
      </c>
      <c r="C36" s="33" t="s">
        <v>63</v>
      </c>
      <c r="D36" s="34">
        <v>1</v>
      </c>
      <c r="E36" s="72"/>
      <c r="F36" s="73">
        <f t="shared" si="0"/>
        <v>0</v>
      </c>
    </row>
    <row r="37" spans="1:7" x14ac:dyDescent="0.35">
      <c r="C37" s="33"/>
      <c r="D37" s="34"/>
      <c r="E37" s="72"/>
      <c r="F37" s="73"/>
    </row>
    <row r="38" spans="1:7" x14ac:dyDescent="0.35">
      <c r="A38" s="39" t="s">
        <v>74</v>
      </c>
      <c r="B38" s="1" t="s">
        <v>66</v>
      </c>
      <c r="C38" s="33" t="s">
        <v>11</v>
      </c>
      <c r="D38" s="34">
        <v>1</v>
      </c>
      <c r="E38" s="72"/>
      <c r="F38" s="73">
        <f t="shared" si="0"/>
        <v>0</v>
      </c>
    </row>
    <row r="39" spans="1:7" x14ac:dyDescent="0.35">
      <c r="C39" s="33"/>
      <c r="D39" s="34"/>
      <c r="E39" s="72"/>
      <c r="F39" s="73"/>
    </row>
    <row r="40" spans="1:7" ht="28" x14ac:dyDescent="0.35">
      <c r="A40" s="39" t="s">
        <v>75</v>
      </c>
      <c r="B40" s="44" t="s">
        <v>67</v>
      </c>
      <c r="C40" s="33" t="s">
        <v>13</v>
      </c>
      <c r="D40" s="34">
        <v>160</v>
      </c>
      <c r="E40" s="72"/>
      <c r="F40" s="73">
        <f t="shared" si="0"/>
        <v>0</v>
      </c>
    </row>
    <row r="41" spans="1:7" x14ac:dyDescent="0.35">
      <c r="C41" s="33"/>
      <c r="D41" s="34"/>
      <c r="E41" s="72"/>
      <c r="F41" s="73"/>
    </row>
    <row r="42" spans="1:7" ht="28" x14ac:dyDescent="0.35">
      <c r="A42" s="39" t="s">
        <v>101</v>
      </c>
      <c r="B42" s="64" t="s">
        <v>149</v>
      </c>
      <c r="C42" s="33" t="s">
        <v>11</v>
      </c>
      <c r="D42" s="34">
        <v>10</v>
      </c>
      <c r="E42" s="72"/>
      <c r="F42" s="73">
        <f>E42*D42</f>
        <v>0</v>
      </c>
    </row>
    <row r="43" spans="1:7" x14ac:dyDescent="0.35">
      <c r="C43" s="33"/>
      <c r="D43" s="34"/>
      <c r="E43" s="72"/>
      <c r="F43" s="73"/>
    </row>
    <row r="44" spans="1:7" ht="28" x14ac:dyDescent="0.35">
      <c r="A44" s="39" t="s">
        <v>106</v>
      </c>
      <c r="B44" s="44" t="s">
        <v>111</v>
      </c>
      <c r="C44" s="33" t="s">
        <v>63</v>
      </c>
      <c r="D44" s="34">
        <v>1</v>
      </c>
      <c r="E44" s="72"/>
      <c r="F44" s="73">
        <f t="shared" ref="F44" si="1">E44*D44</f>
        <v>0</v>
      </c>
    </row>
    <row r="45" spans="1:7" x14ac:dyDescent="0.35">
      <c r="C45" s="33"/>
      <c r="D45" s="34"/>
      <c r="E45" s="72"/>
      <c r="F45" s="73"/>
    </row>
    <row r="46" spans="1:7" ht="28" x14ac:dyDescent="0.35">
      <c r="A46" s="39" t="s">
        <v>108</v>
      </c>
      <c r="B46" s="44" t="s">
        <v>146</v>
      </c>
      <c r="C46" s="33" t="s">
        <v>63</v>
      </c>
      <c r="D46" s="34">
        <v>1</v>
      </c>
      <c r="E46" s="72"/>
      <c r="F46" s="73">
        <f t="shared" si="0"/>
        <v>0</v>
      </c>
    </row>
    <row r="47" spans="1:7" x14ac:dyDescent="0.35">
      <c r="C47" s="33"/>
      <c r="D47" s="34"/>
      <c r="E47" s="72"/>
      <c r="F47" s="73"/>
    </row>
    <row r="48" spans="1:7" s="2" customFormat="1" ht="18.5" x14ac:dyDescent="0.45">
      <c r="A48" s="36"/>
      <c r="B48" s="37"/>
      <c r="C48" s="33"/>
      <c r="D48" s="34"/>
      <c r="E48" s="72"/>
      <c r="F48" s="73"/>
      <c r="G48" s="1"/>
    </row>
    <row r="49" spans="1:7" s="2" customFormat="1" ht="19.5" customHeight="1" x14ac:dyDescent="0.45">
      <c r="A49" s="39"/>
      <c r="B49" s="45" t="s">
        <v>14</v>
      </c>
      <c r="C49" s="33"/>
      <c r="D49" s="46"/>
      <c r="E49" s="72"/>
      <c r="F49" s="74">
        <f>SUM(F22:F47)</f>
        <v>0</v>
      </c>
      <c r="G49" s="1"/>
    </row>
    <row r="50" spans="1:7" s="2" customFormat="1" ht="19.5" customHeight="1" x14ac:dyDescent="0.45">
      <c r="A50" s="39"/>
      <c r="B50" s="45"/>
      <c r="C50" s="34"/>
      <c r="D50" s="46"/>
      <c r="E50" s="75"/>
      <c r="F50" s="76"/>
      <c r="G50" s="1"/>
    </row>
    <row r="51" spans="1:7" s="2" customFormat="1" ht="19.5" customHeight="1" x14ac:dyDescent="0.45">
      <c r="A51" s="47" t="s">
        <v>0</v>
      </c>
      <c r="B51" s="35"/>
      <c r="C51" s="48" t="s">
        <v>132</v>
      </c>
      <c r="D51" s="49" t="s">
        <v>133</v>
      </c>
      <c r="E51" s="77" t="s">
        <v>134</v>
      </c>
      <c r="F51" s="78" t="s">
        <v>135</v>
      </c>
      <c r="G51" s="1"/>
    </row>
    <row r="52" spans="1:7" s="2" customFormat="1" ht="19.5" customHeight="1" x14ac:dyDescent="0.45">
      <c r="A52" s="36"/>
      <c r="B52" s="32" t="s">
        <v>15</v>
      </c>
      <c r="C52" s="50"/>
      <c r="D52" s="33"/>
      <c r="E52" s="75"/>
      <c r="F52" s="76"/>
      <c r="G52" s="1"/>
    </row>
    <row r="53" spans="1:7" s="2" customFormat="1" ht="19.5" customHeight="1" x14ac:dyDescent="0.45">
      <c r="A53" s="36"/>
      <c r="B53" s="37"/>
      <c r="C53" s="50"/>
      <c r="D53" s="33"/>
      <c r="E53" s="75"/>
      <c r="F53" s="76"/>
      <c r="G53" s="1"/>
    </row>
    <row r="54" spans="1:7" s="2" customFormat="1" ht="19.5" customHeight="1" x14ac:dyDescent="0.45">
      <c r="A54" s="36"/>
      <c r="B54" s="32" t="s">
        <v>79</v>
      </c>
      <c r="C54" s="50"/>
      <c r="D54" s="33"/>
      <c r="E54" s="75"/>
      <c r="F54" s="76"/>
      <c r="G54" s="1"/>
    </row>
    <row r="55" spans="1:7" s="2" customFormat="1" ht="32" customHeight="1" x14ac:dyDescent="0.45">
      <c r="A55" s="39"/>
      <c r="B55" s="44" t="s">
        <v>115</v>
      </c>
      <c r="C55" s="34"/>
      <c r="D55" s="33"/>
      <c r="E55" s="75"/>
      <c r="F55" s="76"/>
      <c r="G55" s="1"/>
    </row>
    <row r="56" spans="1:7" s="2" customFormat="1" ht="19.5" customHeight="1" x14ac:dyDescent="0.45">
      <c r="A56" s="39"/>
      <c r="B56" s="37"/>
      <c r="C56" s="34"/>
      <c r="D56" s="33"/>
      <c r="E56" s="75"/>
      <c r="F56" s="76"/>
      <c r="G56" s="1"/>
    </row>
    <row r="57" spans="1:7" s="2" customFormat="1" ht="18.5" x14ac:dyDescent="0.45">
      <c r="A57" s="39"/>
      <c r="B57" s="32" t="s">
        <v>80</v>
      </c>
      <c r="C57" s="34"/>
      <c r="D57" s="33"/>
      <c r="E57" s="75"/>
      <c r="F57" s="76"/>
      <c r="G57" s="1"/>
    </row>
    <row r="58" spans="1:7" s="2" customFormat="1" ht="34.5" customHeight="1" x14ac:dyDescent="0.45">
      <c r="A58" s="39" t="s">
        <v>20</v>
      </c>
      <c r="B58" s="37" t="s">
        <v>107</v>
      </c>
      <c r="C58" s="34" t="s">
        <v>13</v>
      </c>
      <c r="D58" s="33">
        <v>20</v>
      </c>
      <c r="E58" s="75"/>
      <c r="F58" s="76">
        <f t="shared" ref="F58" si="2">E58*D58</f>
        <v>0</v>
      </c>
      <c r="G58" s="1"/>
    </row>
    <row r="59" spans="1:7" s="2" customFormat="1" ht="18.5" x14ac:dyDescent="0.45">
      <c r="A59" s="39"/>
      <c r="B59" s="37"/>
      <c r="C59" s="34"/>
      <c r="D59" s="33"/>
      <c r="E59" s="75"/>
      <c r="F59" s="76"/>
      <c r="G59" s="1"/>
    </row>
    <row r="60" spans="1:7" s="2" customFormat="1" ht="18.5" x14ac:dyDescent="0.45">
      <c r="A60" s="39"/>
      <c r="B60" s="37"/>
      <c r="C60" s="34"/>
      <c r="D60" s="33"/>
      <c r="E60" s="75"/>
      <c r="F60" s="76"/>
      <c r="G60" s="1"/>
    </row>
    <row r="61" spans="1:7" s="2" customFormat="1" ht="18.5" x14ac:dyDescent="0.45">
      <c r="A61" s="39"/>
      <c r="B61" s="37"/>
      <c r="C61" s="34"/>
      <c r="D61" s="33"/>
      <c r="E61" s="75"/>
      <c r="F61" s="76"/>
      <c r="G61" s="1"/>
    </row>
    <row r="62" spans="1:7" x14ac:dyDescent="0.35">
      <c r="B62" s="45" t="s">
        <v>82</v>
      </c>
      <c r="C62" s="34"/>
      <c r="D62" s="33"/>
      <c r="E62" s="75"/>
      <c r="F62" s="79">
        <f>SUM(F50:F58)</f>
        <v>0</v>
      </c>
    </row>
    <row r="63" spans="1:7" s="2" customFormat="1" ht="18.5" x14ac:dyDescent="0.45">
      <c r="A63" s="47" t="s">
        <v>0</v>
      </c>
      <c r="B63" s="35"/>
      <c r="C63" s="48" t="s">
        <v>132</v>
      </c>
      <c r="D63" s="49" t="s">
        <v>133</v>
      </c>
      <c r="E63" s="77" t="s">
        <v>134</v>
      </c>
      <c r="F63" s="78" t="s">
        <v>135</v>
      </c>
      <c r="G63" s="1"/>
    </row>
    <row r="64" spans="1:7" s="2" customFormat="1" ht="18.5" x14ac:dyDescent="0.45">
      <c r="A64" s="36"/>
      <c r="B64" s="32" t="s">
        <v>23</v>
      </c>
      <c r="C64" s="50"/>
      <c r="D64" s="33"/>
      <c r="E64" s="75"/>
      <c r="F64" s="76"/>
      <c r="G64" s="1"/>
    </row>
    <row r="65" spans="1:7" s="2" customFormat="1" ht="18.5" x14ac:dyDescent="0.45">
      <c r="A65" s="36"/>
      <c r="B65" s="37"/>
      <c r="C65" s="50"/>
      <c r="D65" s="33"/>
      <c r="E65" s="75"/>
      <c r="F65" s="76"/>
      <c r="G65" s="1"/>
    </row>
    <row r="66" spans="1:7" s="2" customFormat="1" ht="18.5" x14ac:dyDescent="0.45">
      <c r="A66" s="36"/>
      <c r="B66" s="32" t="s">
        <v>16</v>
      </c>
      <c r="C66" s="50"/>
      <c r="D66" s="33"/>
      <c r="E66" s="75"/>
      <c r="F66" s="76"/>
      <c r="G66" s="1"/>
    </row>
    <row r="67" spans="1:7" s="2" customFormat="1" ht="18.5" x14ac:dyDescent="0.45">
      <c r="A67" s="36"/>
      <c r="B67" s="37"/>
      <c r="C67" s="50"/>
      <c r="D67" s="33"/>
      <c r="E67" s="75"/>
      <c r="F67" s="76"/>
      <c r="G67" s="1"/>
    </row>
    <row r="68" spans="1:7" s="2" customFormat="1" ht="18.5" hidden="1" x14ac:dyDescent="0.45">
      <c r="A68" s="36"/>
      <c r="B68" s="38"/>
      <c r="C68" s="50"/>
      <c r="D68" s="33"/>
      <c r="E68" s="75"/>
      <c r="F68" s="76"/>
      <c r="G68" s="1"/>
    </row>
    <row r="69" spans="1:7" s="2" customFormat="1" ht="18.5" hidden="1" x14ac:dyDescent="0.45">
      <c r="A69" s="36"/>
      <c r="B69" s="38"/>
      <c r="C69" s="50"/>
      <c r="D69" s="33"/>
      <c r="E69" s="75"/>
      <c r="F69" s="76"/>
      <c r="G69" s="1"/>
    </row>
    <row r="70" spans="1:7" s="2" customFormat="1" ht="18.5" hidden="1" x14ac:dyDescent="0.45">
      <c r="A70" s="36"/>
      <c r="B70" s="51"/>
      <c r="C70" s="50"/>
      <c r="D70" s="33"/>
      <c r="E70" s="75"/>
      <c r="F70" s="76"/>
      <c r="G70" s="1"/>
    </row>
    <row r="71" spans="1:7" s="2" customFormat="1" ht="18.5" hidden="1" x14ac:dyDescent="0.45">
      <c r="A71" s="36"/>
      <c r="B71" s="51"/>
      <c r="C71" s="50"/>
      <c r="D71" s="33"/>
      <c r="E71" s="75"/>
      <c r="F71" s="76"/>
      <c r="G71" s="1"/>
    </row>
    <row r="72" spans="1:7" s="2" customFormat="1" ht="18.5" hidden="1" x14ac:dyDescent="0.45">
      <c r="A72" s="36"/>
      <c r="B72" s="51"/>
      <c r="C72" s="50"/>
      <c r="D72" s="33"/>
      <c r="E72" s="75"/>
      <c r="F72" s="76"/>
      <c r="G72" s="1"/>
    </row>
    <row r="73" spans="1:7" s="2" customFormat="1" ht="18.5" hidden="1" x14ac:dyDescent="0.45">
      <c r="A73" s="36"/>
      <c r="B73" s="51"/>
      <c r="C73" s="50"/>
      <c r="D73" s="33"/>
      <c r="E73" s="75"/>
      <c r="F73" s="76"/>
      <c r="G73" s="1"/>
    </row>
    <row r="74" spans="1:7" s="2" customFormat="1" ht="18.5" hidden="1" x14ac:dyDescent="0.45">
      <c r="A74" s="36"/>
      <c r="B74" s="37"/>
      <c r="C74" s="50"/>
      <c r="D74" s="33"/>
      <c r="E74" s="75"/>
      <c r="F74" s="76"/>
      <c r="G74" s="1"/>
    </row>
    <row r="75" spans="1:7" s="2" customFormat="1" ht="18.5" x14ac:dyDescent="0.45">
      <c r="A75" s="36"/>
      <c r="B75" s="38" t="s">
        <v>17</v>
      </c>
      <c r="C75" s="50"/>
      <c r="D75" s="33"/>
      <c r="E75" s="75"/>
      <c r="F75" s="76"/>
      <c r="G75" s="1"/>
    </row>
    <row r="76" spans="1:7" s="2" customFormat="1" ht="18.5" x14ac:dyDescent="0.45">
      <c r="A76" s="36"/>
      <c r="B76" s="37"/>
      <c r="C76" s="50"/>
      <c r="D76" s="33"/>
      <c r="E76" s="75"/>
      <c r="F76" s="76"/>
      <c r="G76" s="1"/>
    </row>
    <row r="77" spans="1:7" s="2" customFormat="1" ht="40.5" x14ac:dyDescent="0.45">
      <c r="A77" s="36"/>
      <c r="B77" s="37" t="s">
        <v>18</v>
      </c>
      <c r="C77" s="50"/>
      <c r="D77" s="33"/>
      <c r="E77" s="75"/>
      <c r="F77" s="76"/>
      <c r="G77" s="1"/>
    </row>
    <row r="78" spans="1:7" s="2" customFormat="1" ht="18.5" x14ac:dyDescent="0.45">
      <c r="A78" s="36"/>
      <c r="B78" s="37"/>
      <c r="C78" s="50"/>
      <c r="D78" s="33"/>
      <c r="E78" s="75"/>
      <c r="F78" s="76"/>
      <c r="G78" s="1"/>
    </row>
    <row r="79" spans="1:7" s="2" customFormat="1" ht="54" hidden="1" x14ac:dyDescent="0.45">
      <c r="A79" s="36"/>
      <c r="B79" s="37" t="s">
        <v>19</v>
      </c>
      <c r="C79" s="50"/>
      <c r="D79" s="33"/>
      <c r="E79" s="75"/>
      <c r="F79" s="76"/>
      <c r="G79" s="1"/>
    </row>
    <row r="80" spans="1:7" s="2" customFormat="1" ht="18.5" hidden="1" x14ac:dyDescent="0.45">
      <c r="A80" s="36"/>
      <c r="B80" s="37"/>
      <c r="C80" s="50"/>
      <c r="D80" s="33"/>
      <c r="E80" s="75"/>
      <c r="F80" s="76"/>
      <c r="G80" s="1"/>
    </row>
    <row r="81" spans="1:7" s="2" customFormat="1" ht="18.5" x14ac:dyDescent="0.45">
      <c r="A81" s="36"/>
      <c r="B81" s="52" t="s">
        <v>49</v>
      </c>
      <c r="C81" s="50"/>
      <c r="D81" s="33"/>
      <c r="E81" s="75"/>
      <c r="F81" s="76"/>
      <c r="G81" s="1"/>
    </row>
    <row r="82" spans="1:7" s="2" customFormat="1" ht="14.5" customHeight="1" x14ac:dyDescent="0.45">
      <c r="A82" s="36"/>
      <c r="B82" s="52"/>
      <c r="C82" s="50"/>
      <c r="D82" s="33"/>
      <c r="E82" s="75"/>
      <c r="F82" s="76"/>
      <c r="G82" s="1"/>
    </row>
    <row r="83" spans="1:7" s="2" customFormat="1" ht="83" x14ac:dyDescent="0.45">
      <c r="A83" s="36"/>
      <c r="B83" s="44" t="s">
        <v>50</v>
      </c>
      <c r="C83" s="50"/>
      <c r="D83" s="33"/>
      <c r="E83" s="75"/>
      <c r="F83" s="76"/>
      <c r="G83" s="1"/>
    </row>
    <row r="84" spans="1:7" s="2" customFormat="1" ht="18.5" x14ac:dyDescent="0.45">
      <c r="A84" s="36"/>
      <c r="B84" s="52"/>
      <c r="C84" s="50"/>
      <c r="D84" s="33"/>
      <c r="E84" s="75"/>
      <c r="F84" s="76"/>
      <c r="G84" s="1"/>
    </row>
    <row r="85" spans="1:7" s="2" customFormat="1" ht="29" x14ac:dyDescent="0.45">
      <c r="A85" s="36"/>
      <c r="B85" s="6" t="s">
        <v>51</v>
      </c>
      <c r="C85" s="50"/>
      <c r="D85" s="33"/>
      <c r="E85" s="75"/>
      <c r="F85" s="76"/>
      <c r="G85" s="1"/>
    </row>
    <row r="86" spans="1:7" s="2" customFormat="1" ht="18.5" x14ac:dyDescent="0.45">
      <c r="A86" s="36"/>
      <c r="B86" s="37"/>
      <c r="C86" s="50"/>
      <c r="D86" s="33"/>
      <c r="E86" s="75"/>
      <c r="F86" s="76"/>
      <c r="G86" s="1"/>
    </row>
    <row r="87" spans="1:7" s="2" customFormat="1" ht="172" customHeight="1" x14ac:dyDescent="0.45">
      <c r="A87" s="36" t="s">
        <v>83</v>
      </c>
      <c r="B87" s="93" t="s">
        <v>150</v>
      </c>
      <c r="C87" s="50" t="s">
        <v>53</v>
      </c>
      <c r="D87" s="33">
        <v>5</v>
      </c>
      <c r="E87" s="75"/>
      <c r="F87" s="76">
        <f>D87*E87</f>
        <v>0</v>
      </c>
      <c r="G87" s="1"/>
    </row>
    <row r="88" spans="1:7" s="2" customFormat="1" ht="18.5" x14ac:dyDescent="0.45">
      <c r="A88" s="36"/>
      <c r="B88" s="37"/>
      <c r="C88" s="50"/>
      <c r="D88" s="33"/>
      <c r="E88" s="75"/>
      <c r="F88" s="76"/>
      <c r="G88" s="1"/>
    </row>
    <row r="89" spans="1:7" s="2" customFormat="1" ht="99.5" customHeight="1" x14ac:dyDescent="0.45">
      <c r="A89" s="36" t="s">
        <v>84</v>
      </c>
      <c r="B89" s="37" t="s">
        <v>52</v>
      </c>
      <c r="C89" s="50" t="s">
        <v>13</v>
      </c>
      <c r="D89" s="33">
        <v>45</v>
      </c>
      <c r="E89" s="75"/>
      <c r="F89" s="76">
        <f t="shared" ref="F89:F98" si="3">E89*D89</f>
        <v>0</v>
      </c>
      <c r="G89" s="1"/>
    </row>
    <row r="90" spans="1:7" s="2" customFormat="1" ht="18.5" x14ac:dyDescent="0.45">
      <c r="A90" s="36"/>
      <c r="B90" s="37"/>
      <c r="C90" s="50"/>
      <c r="D90" s="33"/>
      <c r="E90" s="75"/>
      <c r="F90" s="76"/>
      <c r="G90" s="1"/>
    </row>
    <row r="91" spans="1:7" s="2" customFormat="1" ht="18.5" x14ac:dyDescent="0.45">
      <c r="A91" s="36"/>
      <c r="B91" s="32" t="s">
        <v>54</v>
      </c>
      <c r="C91" s="50"/>
      <c r="D91" s="34"/>
      <c r="E91" s="75"/>
      <c r="F91" s="76"/>
      <c r="G91" s="1"/>
    </row>
    <row r="92" spans="1:7" s="2" customFormat="1" ht="144.5" customHeight="1" x14ac:dyDescent="0.45">
      <c r="A92" s="36" t="s">
        <v>85</v>
      </c>
      <c r="B92" s="37" t="s">
        <v>151</v>
      </c>
      <c r="C92" s="50" t="s">
        <v>13</v>
      </c>
      <c r="D92" s="34">
        <v>145</v>
      </c>
      <c r="E92" s="75"/>
      <c r="F92" s="76">
        <f>D92*E92</f>
        <v>0</v>
      </c>
      <c r="G92" s="1"/>
    </row>
    <row r="93" spans="1:7" s="2" customFormat="1" ht="18.5" x14ac:dyDescent="0.45">
      <c r="A93" s="36"/>
      <c r="B93" s="37"/>
      <c r="C93" s="50"/>
      <c r="D93" s="34"/>
      <c r="E93" s="75"/>
      <c r="F93" s="76"/>
      <c r="G93" s="1"/>
    </row>
    <row r="94" spans="1:7" s="2" customFormat="1" ht="18.5" x14ac:dyDescent="0.45">
      <c r="A94" s="36"/>
      <c r="B94" s="32" t="s">
        <v>21</v>
      </c>
      <c r="C94" s="50"/>
      <c r="D94" s="34"/>
      <c r="E94" s="75"/>
      <c r="F94" s="76"/>
      <c r="G94" s="1"/>
    </row>
    <row r="95" spans="1:7" s="2" customFormat="1" ht="18.5" x14ac:dyDescent="0.45">
      <c r="A95" s="36"/>
      <c r="B95" s="37"/>
      <c r="C95" s="50"/>
      <c r="D95" s="34"/>
      <c r="E95" s="75"/>
      <c r="F95" s="76"/>
      <c r="G95" s="1"/>
    </row>
    <row r="96" spans="1:7" s="2" customFormat="1" ht="27" x14ac:dyDescent="0.45">
      <c r="A96" s="36" t="s">
        <v>86</v>
      </c>
      <c r="B96" s="37" t="s">
        <v>117</v>
      </c>
      <c r="C96" s="50" t="s">
        <v>11</v>
      </c>
      <c r="D96" s="34">
        <v>1</v>
      </c>
      <c r="E96" s="75"/>
      <c r="F96" s="76">
        <f t="shared" si="3"/>
        <v>0</v>
      </c>
      <c r="G96" s="1"/>
    </row>
    <row r="97" spans="1:7" s="2" customFormat="1" ht="18.5" x14ac:dyDescent="0.45">
      <c r="A97" s="36"/>
      <c r="B97" s="37"/>
      <c r="C97" s="50"/>
      <c r="D97" s="34"/>
      <c r="E97" s="75"/>
      <c r="F97" s="76"/>
      <c r="G97" s="1"/>
    </row>
    <row r="98" spans="1:7" s="2" customFormat="1" ht="27" x14ac:dyDescent="0.45">
      <c r="A98" s="36" t="s">
        <v>87</v>
      </c>
      <c r="B98" s="37" t="s">
        <v>116</v>
      </c>
      <c r="C98" s="50" t="s">
        <v>11</v>
      </c>
      <c r="D98" s="34">
        <v>1</v>
      </c>
      <c r="E98" s="75"/>
      <c r="F98" s="76">
        <f t="shared" si="3"/>
        <v>0</v>
      </c>
      <c r="G98" s="1"/>
    </row>
    <row r="99" spans="1:7" s="2" customFormat="1" ht="18.5" x14ac:dyDescent="0.45">
      <c r="A99" s="36"/>
      <c r="B99" s="37"/>
      <c r="C99" s="50"/>
      <c r="D99" s="34"/>
      <c r="E99" s="75"/>
      <c r="F99" s="76"/>
      <c r="G99" s="1"/>
    </row>
    <row r="100" spans="1:7" s="2" customFormat="1" ht="75" customHeight="1" x14ac:dyDescent="0.45">
      <c r="A100" s="36" t="s">
        <v>109</v>
      </c>
      <c r="B100" s="37" t="s">
        <v>110</v>
      </c>
      <c r="C100" s="50" t="s">
        <v>11</v>
      </c>
      <c r="D100" s="34">
        <v>1</v>
      </c>
      <c r="E100" s="75"/>
      <c r="F100" s="76">
        <f t="shared" ref="F100" si="4">E100*D100</f>
        <v>0</v>
      </c>
      <c r="G100" s="1"/>
    </row>
    <row r="101" spans="1:7" s="2" customFormat="1" ht="13.5" customHeight="1" x14ac:dyDescent="0.45">
      <c r="A101" s="36"/>
      <c r="B101" s="37"/>
      <c r="C101" s="50"/>
      <c r="D101" s="34"/>
      <c r="E101" s="75"/>
      <c r="F101" s="76"/>
      <c r="G101" s="1"/>
    </row>
    <row r="102" spans="1:7" x14ac:dyDescent="0.35">
      <c r="A102" s="53"/>
      <c r="B102" s="45" t="s">
        <v>88</v>
      </c>
      <c r="C102" s="54"/>
      <c r="D102" s="54"/>
      <c r="E102" s="75"/>
      <c r="F102" s="80">
        <f>SUM(F76:F101)</f>
        <v>0</v>
      </c>
    </row>
    <row r="103" spans="1:7" ht="15" customHeight="1" x14ac:dyDescent="0.35">
      <c r="B103" s="55"/>
      <c r="C103" s="34"/>
      <c r="D103" s="34"/>
      <c r="E103" s="75"/>
      <c r="F103" s="76"/>
    </row>
    <row r="104" spans="1:7" s="2" customFormat="1" ht="18.5" x14ac:dyDescent="0.45">
      <c r="A104" s="47" t="s">
        <v>0</v>
      </c>
      <c r="B104" s="35"/>
      <c r="C104" s="48" t="s">
        <v>132</v>
      </c>
      <c r="D104" s="49" t="s">
        <v>133</v>
      </c>
      <c r="E104" s="77" t="s">
        <v>134</v>
      </c>
      <c r="F104" s="78" t="s">
        <v>135</v>
      </c>
      <c r="G104" s="1"/>
    </row>
    <row r="105" spans="1:7" s="2" customFormat="1" ht="18.5" x14ac:dyDescent="0.45">
      <c r="A105" s="36"/>
      <c r="B105" s="32" t="s">
        <v>22</v>
      </c>
      <c r="C105" s="50"/>
      <c r="D105" s="33"/>
      <c r="E105" s="75"/>
      <c r="F105" s="76"/>
      <c r="G105" s="1"/>
    </row>
    <row r="106" spans="1:7" s="2" customFormat="1" ht="18.5" x14ac:dyDescent="0.45">
      <c r="A106" s="36"/>
      <c r="B106" s="37"/>
      <c r="C106" s="50"/>
      <c r="D106" s="33"/>
      <c r="E106" s="75"/>
      <c r="F106" s="76"/>
      <c r="G106" s="1"/>
    </row>
    <row r="107" spans="1:7" s="2" customFormat="1" ht="18.5" x14ac:dyDescent="0.45">
      <c r="A107" s="36"/>
      <c r="B107" s="32" t="s">
        <v>24</v>
      </c>
      <c r="C107" s="50"/>
      <c r="D107" s="33"/>
      <c r="E107" s="75"/>
      <c r="F107" s="76"/>
      <c r="G107" s="1"/>
    </row>
    <row r="108" spans="1:7" s="2" customFormat="1" ht="18.5" x14ac:dyDescent="0.45">
      <c r="A108" s="36"/>
      <c r="B108" s="37"/>
      <c r="C108" s="50"/>
      <c r="D108" s="33"/>
      <c r="E108" s="75"/>
      <c r="F108" s="76"/>
      <c r="G108" s="1"/>
    </row>
    <row r="109" spans="1:7" x14ac:dyDescent="0.35">
      <c r="C109" s="34"/>
      <c r="D109" s="34"/>
      <c r="E109" s="75"/>
      <c r="F109" s="76"/>
    </row>
    <row r="110" spans="1:7" x14ac:dyDescent="0.35">
      <c r="B110" s="44"/>
      <c r="C110" s="34"/>
      <c r="D110" s="34"/>
      <c r="E110" s="75"/>
      <c r="F110" s="76"/>
    </row>
    <row r="111" spans="1:7" x14ac:dyDescent="0.35">
      <c r="B111" s="32" t="s">
        <v>25</v>
      </c>
      <c r="C111" s="34"/>
      <c r="D111" s="34"/>
      <c r="E111" s="75"/>
      <c r="F111" s="76"/>
    </row>
    <row r="112" spans="1:7" x14ac:dyDescent="0.35">
      <c r="C112" s="34"/>
      <c r="D112" s="34"/>
      <c r="E112" s="75"/>
      <c r="F112" s="76"/>
    </row>
    <row r="113" spans="1:7" ht="28" x14ac:dyDescent="0.35">
      <c r="A113" s="39" t="s">
        <v>89</v>
      </c>
      <c r="B113" s="44" t="s">
        <v>112</v>
      </c>
      <c r="C113" s="34" t="s">
        <v>13</v>
      </c>
      <c r="D113" s="34">
        <v>40</v>
      </c>
      <c r="E113" s="75"/>
      <c r="F113" s="76">
        <f t="shared" ref="F113:F148" si="5">E113*D113</f>
        <v>0</v>
      </c>
    </row>
    <row r="114" spans="1:7" x14ac:dyDescent="0.35">
      <c r="C114" s="34"/>
      <c r="D114" s="34"/>
      <c r="E114" s="75"/>
      <c r="F114" s="76"/>
    </row>
    <row r="115" spans="1:7" ht="28" x14ac:dyDescent="0.35">
      <c r="A115" s="39" t="s">
        <v>90</v>
      </c>
      <c r="B115" s="44" t="s">
        <v>145</v>
      </c>
      <c r="C115" s="34" t="s">
        <v>13</v>
      </c>
      <c r="D115" s="34">
        <v>155</v>
      </c>
      <c r="E115" s="75"/>
      <c r="F115" s="76">
        <f t="shared" ref="F115:F117" si="6">E115*D115</f>
        <v>0</v>
      </c>
    </row>
    <row r="116" spans="1:7" x14ac:dyDescent="0.35">
      <c r="B116" s="44"/>
      <c r="C116" s="34"/>
      <c r="D116" s="34"/>
      <c r="E116" s="75"/>
      <c r="F116" s="76"/>
    </row>
    <row r="117" spans="1:7" ht="28" x14ac:dyDescent="0.35">
      <c r="A117" s="39" t="s">
        <v>129</v>
      </c>
      <c r="B117" s="44" t="s">
        <v>130</v>
      </c>
      <c r="C117" s="34" t="s">
        <v>13</v>
      </c>
      <c r="D117" s="34">
        <v>452</v>
      </c>
      <c r="E117" s="75"/>
      <c r="F117" s="76">
        <f t="shared" si="6"/>
        <v>0</v>
      </c>
    </row>
    <row r="118" spans="1:7" x14ac:dyDescent="0.35">
      <c r="C118" s="34"/>
      <c r="D118" s="34"/>
      <c r="E118" s="75"/>
      <c r="F118" s="76"/>
    </row>
    <row r="119" spans="1:7" x14ac:dyDescent="0.35">
      <c r="B119" s="56" t="s">
        <v>91</v>
      </c>
      <c r="C119" s="34"/>
      <c r="D119" s="34"/>
      <c r="E119" s="75"/>
      <c r="F119" s="80">
        <f>SUM(F108:F118)</f>
        <v>0</v>
      </c>
    </row>
    <row r="120" spans="1:7" x14ac:dyDescent="0.35">
      <c r="C120" s="34"/>
      <c r="D120" s="34"/>
      <c r="E120" s="75"/>
      <c r="F120" s="76"/>
    </row>
    <row r="121" spans="1:7" s="2" customFormat="1" ht="18.5" x14ac:dyDescent="0.45">
      <c r="A121" s="47" t="s">
        <v>0</v>
      </c>
      <c r="B121" s="35"/>
      <c r="C121" s="48" t="s">
        <v>132</v>
      </c>
      <c r="D121" s="49" t="s">
        <v>133</v>
      </c>
      <c r="E121" s="77" t="s">
        <v>134</v>
      </c>
      <c r="F121" s="78" t="s">
        <v>135</v>
      </c>
      <c r="G121" s="1"/>
    </row>
    <row r="122" spans="1:7" s="2" customFormat="1" ht="18.5" x14ac:dyDescent="0.45">
      <c r="A122" s="36"/>
      <c r="B122" s="32" t="s">
        <v>31</v>
      </c>
      <c r="C122" s="50"/>
      <c r="D122" s="33"/>
      <c r="E122" s="75"/>
      <c r="F122" s="76"/>
      <c r="G122" s="1"/>
    </row>
    <row r="123" spans="1:7" s="2" customFormat="1" ht="18.5" x14ac:dyDescent="0.45">
      <c r="A123" s="36"/>
      <c r="B123" s="37"/>
      <c r="C123" s="50"/>
      <c r="D123" s="33"/>
      <c r="E123" s="75"/>
      <c r="F123" s="76"/>
      <c r="G123" s="1"/>
    </row>
    <row r="124" spans="1:7" s="2" customFormat="1" ht="18.5" x14ac:dyDescent="0.45">
      <c r="A124" s="36"/>
      <c r="B124" s="32" t="s">
        <v>104</v>
      </c>
      <c r="C124" s="50"/>
      <c r="D124" s="33"/>
      <c r="E124" s="75"/>
      <c r="F124" s="76"/>
      <c r="G124" s="1"/>
    </row>
    <row r="125" spans="1:7" s="2" customFormat="1" ht="18.5" x14ac:dyDescent="0.45">
      <c r="A125" s="36"/>
      <c r="B125" s="37"/>
      <c r="C125" s="50"/>
      <c r="D125" s="33"/>
      <c r="E125" s="75"/>
      <c r="F125" s="76"/>
      <c r="G125" s="1"/>
    </row>
    <row r="126" spans="1:7" s="2" customFormat="1" ht="18.5" x14ac:dyDescent="0.45">
      <c r="A126" s="36"/>
      <c r="B126" s="38" t="s">
        <v>26</v>
      </c>
      <c r="C126" s="50"/>
      <c r="D126" s="33"/>
      <c r="E126" s="75"/>
      <c r="F126" s="76"/>
      <c r="G126" s="1"/>
    </row>
    <row r="127" spans="1:7" s="2" customFormat="1" ht="18.5" x14ac:dyDescent="0.45">
      <c r="A127" s="36"/>
      <c r="B127" s="37"/>
      <c r="C127" s="50"/>
      <c r="D127" s="33"/>
      <c r="E127" s="75"/>
      <c r="F127" s="76"/>
      <c r="G127" s="1"/>
    </row>
    <row r="128" spans="1:7" s="2" customFormat="1" ht="32.5" customHeight="1" x14ac:dyDescent="0.45">
      <c r="A128" s="36"/>
      <c r="B128" s="37" t="s">
        <v>27</v>
      </c>
      <c r="C128" s="50"/>
      <c r="D128" s="33"/>
      <c r="E128" s="75"/>
      <c r="F128" s="76"/>
      <c r="G128" s="1"/>
    </row>
    <row r="129" spans="1:7" s="2" customFormat="1" ht="18.5" x14ac:dyDescent="0.45">
      <c r="A129" s="36"/>
      <c r="B129" s="37"/>
      <c r="C129" s="50"/>
      <c r="D129" s="33"/>
      <c r="E129" s="75"/>
      <c r="F129" s="76"/>
      <c r="G129" s="1"/>
    </row>
    <row r="130" spans="1:7" s="2" customFormat="1" ht="18.5" x14ac:dyDescent="0.45">
      <c r="A130" s="36"/>
      <c r="B130" s="38" t="s">
        <v>17</v>
      </c>
      <c r="C130" s="50"/>
      <c r="D130" s="33"/>
      <c r="E130" s="75"/>
      <c r="F130" s="76"/>
      <c r="G130" s="1"/>
    </row>
    <row r="131" spans="1:7" s="2" customFormat="1" ht="18.5" x14ac:dyDescent="0.45">
      <c r="A131" s="36"/>
      <c r="B131" s="37"/>
      <c r="C131" s="50"/>
      <c r="D131" s="33"/>
      <c r="E131" s="75"/>
      <c r="F131" s="76"/>
      <c r="G131" s="1"/>
    </row>
    <row r="132" spans="1:7" s="2" customFormat="1" ht="67.5" x14ac:dyDescent="0.45">
      <c r="A132" s="36"/>
      <c r="B132" s="37" t="s">
        <v>28</v>
      </c>
      <c r="C132" s="50"/>
      <c r="D132" s="33"/>
      <c r="E132" s="75"/>
      <c r="F132" s="76"/>
      <c r="G132" s="1"/>
    </row>
    <row r="133" spans="1:7" s="2" customFormat="1" ht="27" x14ac:dyDescent="0.45">
      <c r="A133" s="36"/>
      <c r="B133" s="37" t="s">
        <v>29</v>
      </c>
      <c r="C133" s="50"/>
      <c r="D133" s="33"/>
      <c r="E133" s="75"/>
      <c r="F133" s="76"/>
      <c r="G133" s="1"/>
    </row>
    <row r="134" spans="1:7" s="2" customFormat="1" ht="18.5" x14ac:dyDescent="0.45">
      <c r="A134" s="36"/>
      <c r="B134" s="37"/>
      <c r="C134" s="50"/>
      <c r="D134" s="33"/>
      <c r="E134" s="75"/>
      <c r="F134" s="76"/>
      <c r="G134" s="1"/>
    </row>
    <row r="135" spans="1:7" s="2" customFormat="1" ht="40.5" x14ac:dyDescent="0.45">
      <c r="A135" s="36"/>
      <c r="B135" s="37" t="s">
        <v>30</v>
      </c>
      <c r="C135" s="50"/>
      <c r="D135" s="33"/>
      <c r="E135" s="75"/>
      <c r="F135" s="76"/>
      <c r="G135" s="1"/>
    </row>
    <row r="136" spans="1:7" x14ac:dyDescent="0.35">
      <c r="C136" s="34"/>
      <c r="D136" s="33"/>
      <c r="E136" s="75"/>
      <c r="F136" s="76"/>
    </row>
    <row r="137" spans="1:7" x14ac:dyDescent="0.35">
      <c r="B137" s="32" t="s">
        <v>78</v>
      </c>
      <c r="C137" s="34"/>
      <c r="D137" s="33"/>
      <c r="E137" s="75"/>
      <c r="F137" s="76"/>
    </row>
    <row r="138" spans="1:7" x14ac:dyDescent="0.35">
      <c r="C138" s="34"/>
      <c r="D138" s="33"/>
      <c r="E138" s="75"/>
      <c r="F138" s="76"/>
    </row>
    <row r="139" spans="1:7" hidden="1" x14ac:dyDescent="0.35">
      <c r="B139" s="44"/>
      <c r="C139" s="34"/>
      <c r="D139" s="33"/>
      <c r="E139" s="75"/>
      <c r="F139" s="76"/>
    </row>
    <row r="140" spans="1:7" hidden="1" x14ac:dyDescent="0.35">
      <c r="C140" s="34"/>
      <c r="D140" s="33"/>
      <c r="E140" s="75"/>
      <c r="F140" s="76"/>
    </row>
    <row r="141" spans="1:7" s="26" customFormat="1" ht="28" x14ac:dyDescent="0.35">
      <c r="A141" s="57" t="s">
        <v>92</v>
      </c>
      <c r="B141" s="58" t="s">
        <v>131</v>
      </c>
      <c r="C141" s="59" t="s">
        <v>13</v>
      </c>
      <c r="D141" s="60">
        <v>421</v>
      </c>
      <c r="E141" s="81"/>
      <c r="F141" s="82">
        <f t="shared" si="5"/>
        <v>0</v>
      </c>
      <c r="G141" s="25" t="s">
        <v>144</v>
      </c>
    </row>
    <row r="142" spans="1:7" ht="13.5" customHeight="1" x14ac:dyDescent="0.35">
      <c r="B142" s="61"/>
      <c r="C142" s="34"/>
      <c r="D142" s="33"/>
      <c r="F142" s="76"/>
    </row>
    <row r="143" spans="1:7" ht="18.5" customHeight="1" x14ac:dyDescent="0.35">
      <c r="B143" s="62" t="s">
        <v>77</v>
      </c>
      <c r="C143" s="34"/>
      <c r="D143" s="33"/>
      <c r="F143" s="85"/>
    </row>
    <row r="144" spans="1:7" s="28" customFormat="1" ht="49" customHeight="1" x14ac:dyDescent="0.35">
      <c r="A144" s="63" t="s">
        <v>93</v>
      </c>
      <c r="B144" s="64" t="s">
        <v>153</v>
      </c>
      <c r="C144" s="65" t="s">
        <v>13</v>
      </c>
      <c r="D144" s="66">
        <v>30</v>
      </c>
      <c r="E144" s="84"/>
      <c r="F144" s="91">
        <f t="shared" si="5"/>
        <v>0</v>
      </c>
      <c r="G144" s="27"/>
    </row>
    <row r="145" spans="1:7" x14ac:dyDescent="0.35">
      <c r="B145" s="44"/>
      <c r="C145" s="34"/>
      <c r="D145" s="33"/>
      <c r="F145" s="91"/>
    </row>
    <row r="146" spans="1:7" x14ac:dyDescent="0.35">
      <c r="B146" s="44"/>
      <c r="C146" s="34"/>
      <c r="D146" s="33"/>
      <c r="F146" s="91"/>
    </row>
    <row r="147" spans="1:7" x14ac:dyDescent="0.35">
      <c r="B147" s="90" t="s">
        <v>142</v>
      </c>
      <c r="C147" s="34"/>
      <c r="D147" s="33"/>
      <c r="F147" s="91"/>
    </row>
    <row r="148" spans="1:7" ht="67.5" customHeight="1" x14ac:dyDescent="0.35">
      <c r="A148" s="39" t="s">
        <v>143</v>
      </c>
      <c r="B148" s="44" t="s">
        <v>154</v>
      </c>
      <c r="C148" s="34" t="s">
        <v>13</v>
      </c>
      <c r="D148" s="33">
        <v>31</v>
      </c>
      <c r="F148" s="91">
        <f t="shared" si="5"/>
        <v>0</v>
      </c>
    </row>
    <row r="149" spans="1:7" ht="19.5" customHeight="1" x14ac:dyDescent="0.35">
      <c r="B149" s="44"/>
      <c r="C149" s="34"/>
      <c r="D149" s="33"/>
      <c r="F149" s="91"/>
    </row>
    <row r="150" spans="1:7" x14ac:dyDescent="0.35">
      <c r="B150" s="56" t="s">
        <v>148</v>
      </c>
      <c r="C150" s="34"/>
      <c r="D150" s="33"/>
      <c r="F150" s="78">
        <f>SUM(F122:F148)</f>
        <v>0</v>
      </c>
    </row>
    <row r="151" spans="1:7" x14ac:dyDescent="0.35">
      <c r="B151" s="44"/>
      <c r="C151" s="34"/>
      <c r="D151" s="33"/>
      <c r="F151" s="76"/>
    </row>
    <row r="152" spans="1:7" s="2" customFormat="1" ht="18.5" x14ac:dyDescent="0.45">
      <c r="A152" s="47" t="s">
        <v>0</v>
      </c>
      <c r="B152" s="35"/>
      <c r="C152" s="48" t="s">
        <v>132</v>
      </c>
      <c r="D152" s="49" t="s">
        <v>133</v>
      </c>
      <c r="E152" s="77" t="s">
        <v>134</v>
      </c>
      <c r="F152" s="78" t="s">
        <v>135</v>
      </c>
      <c r="G152" s="1"/>
    </row>
    <row r="153" spans="1:7" s="2" customFormat="1" ht="18.5" x14ac:dyDescent="0.45">
      <c r="A153" s="36"/>
      <c r="B153" s="32" t="s">
        <v>38</v>
      </c>
      <c r="C153" s="50"/>
      <c r="D153" s="33"/>
      <c r="E153" s="75"/>
      <c r="F153" s="76"/>
      <c r="G153" s="1"/>
    </row>
    <row r="154" spans="1:7" s="2" customFormat="1" ht="18.5" x14ac:dyDescent="0.45">
      <c r="A154" s="36"/>
      <c r="B154" s="37"/>
      <c r="C154" s="50"/>
      <c r="D154" s="33"/>
      <c r="E154" s="75"/>
      <c r="F154" s="76"/>
      <c r="G154" s="1"/>
    </row>
    <row r="155" spans="1:7" s="2" customFormat="1" ht="18.5" x14ac:dyDescent="0.45">
      <c r="A155" s="36"/>
      <c r="B155" s="32" t="s">
        <v>32</v>
      </c>
      <c r="C155" s="50"/>
      <c r="D155" s="33"/>
      <c r="E155" s="75"/>
      <c r="F155" s="76"/>
      <c r="G155" s="1"/>
    </row>
    <row r="156" spans="1:7" s="2" customFormat="1" ht="18.5" x14ac:dyDescent="0.45">
      <c r="A156" s="36"/>
      <c r="B156" s="37"/>
      <c r="C156" s="50"/>
      <c r="D156" s="33"/>
      <c r="E156" s="75"/>
      <c r="F156" s="76"/>
      <c r="G156" s="1"/>
    </row>
    <row r="157" spans="1:7" s="2" customFormat="1" ht="71" customHeight="1" x14ac:dyDescent="0.45">
      <c r="A157" s="36"/>
      <c r="B157" s="37" t="s">
        <v>33</v>
      </c>
      <c r="C157" s="50"/>
      <c r="D157" s="33"/>
      <c r="E157" s="75"/>
      <c r="F157" s="76"/>
      <c r="G157" s="1"/>
    </row>
    <row r="158" spans="1:7" s="2" customFormat="1" ht="18.5" x14ac:dyDescent="0.45">
      <c r="A158" s="36"/>
      <c r="B158" s="44"/>
      <c r="C158" s="50"/>
      <c r="D158" s="33"/>
      <c r="E158" s="75"/>
      <c r="F158" s="76"/>
      <c r="G158" s="1"/>
    </row>
    <row r="159" spans="1:7" s="2" customFormat="1" ht="40.5" x14ac:dyDescent="0.45">
      <c r="A159" s="36"/>
      <c r="B159" s="37" t="s">
        <v>34</v>
      </c>
      <c r="C159" s="50"/>
      <c r="D159" s="33"/>
      <c r="E159" s="75"/>
      <c r="F159" s="76"/>
      <c r="G159" s="1"/>
    </row>
    <row r="160" spans="1:7" s="2" customFormat="1" ht="18.5" x14ac:dyDescent="0.45">
      <c r="A160" s="36"/>
      <c r="B160" s="44"/>
      <c r="C160" s="50"/>
      <c r="D160" s="33"/>
      <c r="E160" s="75"/>
      <c r="F160" s="76"/>
      <c r="G160" s="1"/>
    </row>
    <row r="161" spans="1:7" s="2" customFormat="1" ht="54" x14ac:dyDescent="0.45">
      <c r="A161" s="36"/>
      <c r="B161" s="37" t="s">
        <v>35</v>
      </c>
      <c r="C161" s="50"/>
      <c r="D161" s="33"/>
      <c r="E161" s="75"/>
      <c r="F161" s="76"/>
      <c r="G161" s="1"/>
    </row>
    <row r="162" spans="1:7" s="2" customFormat="1" ht="18.5" x14ac:dyDescent="0.45">
      <c r="A162" s="36"/>
      <c r="B162" s="44"/>
      <c r="C162" s="50"/>
      <c r="D162" s="33"/>
      <c r="E162" s="75"/>
      <c r="F162" s="76"/>
      <c r="G162" s="1"/>
    </row>
    <row r="163" spans="1:7" s="2" customFormat="1" ht="38.5" customHeight="1" x14ac:dyDescent="0.45">
      <c r="A163" s="36"/>
      <c r="B163" s="37" t="s">
        <v>36</v>
      </c>
      <c r="C163" s="50"/>
      <c r="D163" s="33"/>
      <c r="E163" s="75"/>
      <c r="F163" s="76"/>
      <c r="G163" s="1"/>
    </row>
    <row r="164" spans="1:7" s="2" customFormat="1" ht="18.5" x14ac:dyDescent="0.45">
      <c r="A164" s="36"/>
      <c r="B164" s="44"/>
      <c r="C164" s="50"/>
      <c r="D164" s="33"/>
      <c r="E164" s="75"/>
      <c r="F164" s="76"/>
      <c r="G164" s="1"/>
    </row>
    <row r="165" spans="1:7" x14ac:dyDescent="0.35">
      <c r="C165" s="34"/>
      <c r="D165" s="33"/>
      <c r="E165" s="75"/>
      <c r="F165" s="76"/>
    </row>
    <row r="166" spans="1:7" x14ac:dyDescent="0.35">
      <c r="B166" s="32" t="s">
        <v>37</v>
      </c>
      <c r="C166" s="34"/>
      <c r="D166" s="33"/>
      <c r="E166" s="75"/>
      <c r="F166" s="76"/>
    </row>
    <row r="167" spans="1:7" x14ac:dyDescent="0.35">
      <c r="B167" s="32"/>
      <c r="C167" s="34"/>
      <c r="D167" s="33"/>
      <c r="E167" s="75"/>
      <c r="F167" s="76"/>
    </row>
    <row r="168" spans="1:7" ht="28" x14ac:dyDescent="0.35">
      <c r="A168" s="39" t="s">
        <v>81</v>
      </c>
      <c r="B168" s="44" t="s">
        <v>120</v>
      </c>
      <c r="C168" s="34" t="s">
        <v>13</v>
      </c>
      <c r="D168" s="33">
        <f>D170+D172</f>
        <v>768</v>
      </c>
      <c r="E168" s="75"/>
      <c r="F168" s="76">
        <f>D168*E168</f>
        <v>0</v>
      </c>
    </row>
    <row r="169" spans="1:7" x14ac:dyDescent="0.35">
      <c r="C169" s="34"/>
      <c r="D169" s="33"/>
      <c r="E169" s="75"/>
      <c r="F169" s="76"/>
    </row>
    <row r="170" spans="1:7" ht="62" customHeight="1" x14ac:dyDescent="0.35">
      <c r="A170" s="53" t="s">
        <v>94</v>
      </c>
      <c r="B170" s="37" t="s">
        <v>124</v>
      </c>
      <c r="C170" s="34" t="s">
        <v>13</v>
      </c>
      <c r="D170" s="33">
        <f>240+193</f>
        <v>433</v>
      </c>
      <c r="E170" s="75"/>
      <c r="F170" s="76">
        <f t="shared" ref="F170:F181" si="7">E170*D170</f>
        <v>0</v>
      </c>
    </row>
    <row r="171" spans="1:7" ht="18" customHeight="1" x14ac:dyDescent="0.35">
      <c r="A171" s="53"/>
      <c r="B171" s="37"/>
      <c r="C171" s="34"/>
      <c r="D171" s="33"/>
      <c r="E171" s="75"/>
      <c r="F171" s="76"/>
    </row>
    <row r="172" spans="1:7" ht="18" customHeight="1" x14ac:dyDescent="0.35">
      <c r="A172" s="39" t="s">
        <v>95</v>
      </c>
      <c r="B172" s="1" t="s">
        <v>121</v>
      </c>
      <c r="C172" s="34" t="s">
        <v>13</v>
      </c>
      <c r="D172" s="33">
        <f>40+295</f>
        <v>335</v>
      </c>
      <c r="E172" s="75"/>
      <c r="F172" s="76">
        <f>E172*D172</f>
        <v>0</v>
      </c>
    </row>
    <row r="173" spans="1:7" x14ac:dyDescent="0.35">
      <c r="C173" s="34"/>
      <c r="D173" s="33"/>
      <c r="E173" s="75"/>
      <c r="F173" s="76"/>
    </row>
    <row r="174" spans="1:7" x14ac:dyDescent="0.35">
      <c r="B174" s="67" t="s">
        <v>125</v>
      </c>
      <c r="C174" s="34"/>
      <c r="D174" s="33"/>
      <c r="E174" s="75"/>
      <c r="F174" s="76"/>
    </row>
    <row r="175" spans="1:7" ht="41.5" x14ac:dyDescent="0.35">
      <c r="B175" s="6" t="s">
        <v>123</v>
      </c>
      <c r="C175" s="34"/>
      <c r="D175" s="33"/>
      <c r="E175" s="75"/>
      <c r="F175" s="76"/>
    </row>
    <row r="176" spans="1:7" x14ac:dyDescent="0.35">
      <c r="C176" s="34"/>
      <c r="D176" s="33"/>
      <c r="E176" s="75"/>
      <c r="F176" s="76"/>
    </row>
    <row r="177" spans="1:6" x14ac:dyDescent="0.35">
      <c r="A177" s="39" t="s">
        <v>95</v>
      </c>
      <c r="B177" s="44" t="s">
        <v>126</v>
      </c>
      <c r="C177" s="34" t="s">
        <v>13</v>
      </c>
      <c r="D177" s="33">
        <v>4</v>
      </c>
      <c r="E177" s="75"/>
      <c r="F177" s="76">
        <f t="shared" si="7"/>
        <v>0</v>
      </c>
    </row>
    <row r="178" spans="1:6" x14ac:dyDescent="0.35">
      <c r="C178" s="34"/>
      <c r="D178" s="33"/>
      <c r="E178" s="75"/>
      <c r="F178" s="76"/>
    </row>
    <row r="179" spans="1:6" x14ac:dyDescent="0.35">
      <c r="B179" s="67" t="s">
        <v>127</v>
      </c>
      <c r="C179" s="34"/>
      <c r="D179" s="34"/>
      <c r="E179" s="75"/>
      <c r="F179" s="85"/>
    </row>
    <row r="180" spans="1:6" ht="28" x14ac:dyDescent="0.35">
      <c r="B180" s="6" t="s">
        <v>128</v>
      </c>
      <c r="C180" s="34"/>
      <c r="D180" s="33"/>
      <c r="E180" s="75"/>
      <c r="F180" s="76"/>
    </row>
    <row r="181" spans="1:6" x14ac:dyDescent="0.35">
      <c r="A181" s="39" t="s">
        <v>113</v>
      </c>
      <c r="B181" s="1" t="s">
        <v>114</v>
      </c>
      <c r="C181" s="34" t="s">
        <v>13</v>
      </c>
      <c r="D181" s="33">
        <v>10</v>
      </c>
      <c r="E181" s="75"/>
      <c r="F181" s="76">
        <f t="shared" si="7"/>
        <v>0</v>
      </c>
    </row>
    <row r="182" spans="1:6" x14ac:dyDescent="0.35">
      <c r="C182" s="34"/>
      <c r="D182" s="33"/>
      <c r="E182" s="75"/>
      <c r="F182" s="76"/>
    </row>
    <row r="183" spans="1:6" x14ac:dyDescent="0.35">
      <c r="B183" s="56" t="s">
        <v>96</v>
      </c>
      <c r="C183" s="34"/>
      <c r="D183" s="33"/>
      <c r="E183" s="75"/>
      <c r="F183" s="80">
        <f>SUM(F163:F181)</f>
        <v>0</v>
      </c>
    </row>
    <row r="184" spans="1:6" s="1" customFormat="1" ht="13.5" x14ac:dyDescent="0.25">
      <c r="A184" s="39"/>
      <c r="B184" s="44"/>
      <c r="C184" s="48" t="s">
        <v>132</v>
      </c>
      <c r="D184" s="49" t="s">
        <v>133</v>
      </c>
      <c r="E184" s="77" t="s">
        <v>134</v>
      </c>
      <c r="F184" s="78" t="s">
        <v>135</v>
      </c>
    </row>
    <row r="185" spans="1:6" x14ac:dyDescent="0.35">
      <c r="B185" s="68" t="s">
        <v>97</v>
      </c>
      <c r="C185" s="34"/>
      <c r="D185" s="34"/>
      <c r="E185" s="75"/>
      <c r="F185" s="85"/>
    </row>
    <row r="186" spans="1:6" x14ac:dyDescent="0.35">
      <c r="B186" s="67"/>
      <c r="C186" s="34"/>
      <c r="D186" s="34"/>
      <c r="E186" s="75"/>
      <c r="F186" s="85"/>
    </row>
    <row r="187" spans="1:6" x14ac:dyDescent="0.35">
      <c r="B187" s="68" t="s">
        <v>60</v>
      </c>
      <c r="C187" s="34"/>
      <c r="D187" s="34"/>
      <c r="E187" s="75"/>
      <c r="F187" s="85"/>
    </row>
    <row r="188" spans="1:6" x14ac:dyDescent="0.35">
      <c r="C188" s="34"/>
      <c r="D188" s="34"/>
      <c r="E188" s="75"/>
      <c r="F188" s="85"/>
    </row>
    <row r="189" spans="1:6" ht="41.5" x14ac:dyDescent="0.35">
      <c r="A189" s="39" t="s">
        <v>98</v>
      </c>
      <c r="B189" s="44" t="s">
        <v>122</v>
      </c>
      <c r="C189" s="34" t="s">
        <v>11</v>
      </c>
      <c r="D189" s="34">
        <v>16</v>
      </c>
      <c r="E189" s="75"/>
      <c r="F189" s="85">
        <f>D189*E189</f>
        <v>0</v>
      </c>
    </row>
    <row r="190" spans="1:6" x14ac:dyDescent="0.35">
      <c r="C190" s="34"/>
      <c r="D190" s="34"/>
      <c r="E190" s="75"/>
      <c r="F190" s="85"/>
    </row>
    <row r="191" spans="1:6" x14ac:dyDescent="0.35">
      <c r="A191" s="39" t="s">
        <v>99</v>
      </c>
      <c r="B191" s="1" t="s">
        <v>57</v>
      </c>
      <c r="C191" s="34" t="s">
        <v>63</v>
      </c>
      <c r="D191" s="34">
        <v>1</v>
      </c>
      <c r="E191" s="75"/>
      <c r="F191" s="85">
        <f>D191*E191</f>
        <v>0</v>
      </c>
    </row>
    <row r="192" spans="1:6" x14ac:dyDescent="0.35">
      <c r="C192" s="34"/>
      <c r="D192" s="34"/>
      <c r="E192" s="75"/>
      <c r="F192" s="85"/>
    </row>
    <row r="193" spans="1:6" ht="28" x14ac:dyDescent="0.35">
      <c r="A193" s="39" t="s">
        <v>140</v>
      </c>
      <c r="B193" s="1" t="s">
        <v>152</v>
      </c>
      <c r="C193" s="89" t="s">
        <v>141</v>
      </c>
      <c r="D193" s="34">
        <v>1</v>
      </c>
      <c r="E193" s="75">
        <v>5000</v>
      </c>
      <c r="F193" s="85"/>
    </row>
    <row r="194" spans="1:6" x14ac:dyDescent="0.35">
      <c r="C194" s="34"/>
      <c r="D194" s="34"/>
      <c r="E194" s="75"/>
      <c r="F194" s="85"/>
    </row>
    <row r="195" spans="1:6" x14ac:dyDescent="0.35">
      <c r="A195" s="69"/>
      <c r="B195" s="56" t="s">
        <v>100</v>
      </c>
      <c r="C195" s="31"/>
      <c r="D195" s="31"/>
      <c r="E195" s="86"/>
      <c r="F195" s="87">
        <f>SUM(F186:F194)</f>
        <v>0</v>
      </c>
    </row>
  </sheetData>
  <pageMargins left="0.70866141732283472" right="0.70866141732283472" top="0.74803149606299213" bottom="0.74803149606299213" header="0.31496062992125984" footer="0.31496062992125984"/>
  <pageSetup paperSize="9" scale="53" orientation="portrait" r:id="rId1"/>
  <headerFooter>
    <oddFooter>&amp;LRefurbishment and alteration services at Building 10 (Phase 2)&amp;R&amp;P</oddFooter>
  </headerFooter>
  <rowBreaks count="6" manualBreakCount="6">
    <brk id="49" max="16383" man="1"/>
    <brk id="62" max="5" man="1"/>
    <brk id="102" max="16383" man="1"/>
    <brk id="120" max="5" man="1"/>
    <brk id="150" max="5" man="1"/>
    <brk id="183" max="16383" man="1"/>
  </rowBreaks>
  <ignoredErrors>
    <ignoredError sqref="F11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21E3-BE25-453D-9AB6-DAAF5ACD54DD}">
  <dimension ref="A1:F206"/>
  <sheetViews>
    <sheetView view="pageBreakPreview" zoomScale="60" zoomScaleNormal="100" workbookViewId="0">
      <selection activeCell="B22" sqref="B22"/>
    </sheetView>
  </sheetViews>
  <sheetFormatPr defaultRowHeight="14.5" x14ac:dyDescent="0.35"/>
  <cols>
    <col min="1" max="1" width="12.90625" style="3" customWidth="1"/>
    <col min="2" max="2" width="55.26953125" customWidth="1"/>
    <col min="3" max="3" width="40.36328125" style="4" customWidth="1"/>
    <col min="5" max="5" width="8.7265625" style="8"/>
  </cols>
  <sheetData>
    <row r="1" spans="1:5" ht="23" x14ac:dyDescent="0.45">
      <c r="A1" s="15"/>
      <c r="B1" s="16"/>
      <c r="C1" s="16"/>
      <c r="E1" s="7"/>
    </row>
    <row r="2" spans="1:5" ht="23" x14ac:dyDescent="0.45">
      <c r="A2" s="15"/>
      <c r="B2" s="16"/>
      <c r="C2" s="17"/>
      <c r="E2" s="7"/>
    </row>
    <row r="3" spans="1:5" ht="23" x14ac:dyDescent="0.45">
      <c r="A3" s="18" t="s">
        <v>39</v>
      </c>
      <c r="B3" s="19" t="s">
        <v>58</v>
      </c>
      <c r="C3" s="20" t="s">
        <v>40</v>
      </c>
      <c r="E3" s="7"/>
    </row>
    <row r="4" spans="1:5" ht="23" x14ac:dyDescent="0.45">
      <c r="A4" s="21">
        <v>1</v>
      </c>
      <c r="B4" s="22" t="s">
        <v>41</v>
      </c>
      <c r="C4" s="23">
        <f>BOQ!F49</f>
        <v>0</v>
      </c>
      <c r="E4" s="7"/>
    </row>
    <row r="5" spans="1:5" ht="23" x14ac:dyDescent="0.45">
      <c r="A5" s="21">
        <v>2</v>
      </c>
      <c r="B5" s="22" t="s">
        <v>102</v>
      </c>
      <c r="C5" s="23">
        <f>BOQ!F62</f>
        <v>0</v>
      </c>
      <c r="E5" s="7"/>
    </row>
    <row r="6" spans="1:5" ht="23" x14ac:dyDescent="0.45">
      <c r="A6" s="21">
        <v>3</v>
      </c>
      <c r="B6" s="22" t="s">
        <v>42</v>
      </c>
      <c r="C6" s="23">
        <f>BOQ!F102</f>
        <v>0</v>
      </c>
      <c r="E6" s="7"/>
    </row>
    <row r="7" spans="1:5" ht="23" x14ac:dyDescent="0.45">
      <c r="A7" s="21">
        <v>4</v>
      </c>
      <c r="B7" s="22" t="s">
        <v>43</v>
      </c>
      <c r="C7" s="23">
        <f>BOQ!F119</f>
        <v>0</v>
      </c>
      <c r="E7" s="7"/>
    </row>
    <row r="8" spans="1:5" ht="23" x14ac:dyDescent="0.45">
      <c r="A8" s="21">
        <v>5</v>
      </c>
      <c r="B8" s="22" t="s">
        <v>103</v>
      </c>
      <c r="C8" s="23">
        <f>BOQ!F150</f>
        <v>0</v>
      </c>
      <c r="E8" s="7"/>
    </row>
    <row r="9" spans="1:5" ht="23" x14ac:dyDescent="0.45">
      <c r="A9" s="21">
        <v>6</v>
      </c>
      <c r="B9" s="22" t="s">
        <v>44</v>
      </c>
      <c r="C9" s="23">
        <f>BOQ!F183</f>
        <v>0</v>
      </c>
      <c r="E9" s="7"/>
    </row>
    <row r="10" spans="1:5" ht="23" x14ac:dyDescent="0.45">
      <c r="A10" s="21">
        <v>7</v>
      </c>
      <c r="B10" s="22" t="s">
        <v>59</v>
      </c>
      <c r="C10" s="23">
        <f>BOQ!F195</f>
        <v>0</v>
      </c>
      <c r="E10" s="7"/>
    </row>
    <row r="11" spans="1:5" ht="23" x14ac:dyDescent="0.45">
      <c r="A11" s="96"/>
      <c r="B11" s="97"/>
      <c r="C11" s="23"/>
      <c r="E11" s="7"/>
    </row>
    <row r="12" spans="1:5" ht="23" x14ac:dyDescent="0.45">
      <c r="A12" s="94" t="s">
        <v>61</v>
      </c>
      <c r="B12" s="95"/>
      <c r="C12" s="23">
        <f>SUM(C4:C10)</f>
        <v>0</v>
      </c>
      <c r="E12" s="7"/>
    </row>
    <row r="13" spans="1:5" ht="23" x14ac:dyDescent="0.45">
      <c r="A13" s="94" t="s">
        <v>62</v>
      </c>
      <c r="B13" s="95"/>
      <c r="C13" s="23">
        <f>C12*10%</f>
        <v>0</v>
      </c>
      <c r="E13" s="7"/>
    </row>
    <row r="14" spans="1:5" ht="23" x14ac:dyDescent="0.45">
      <c r="A14" s="94" t="s">
        <v>45</v>
      </c>
      <c r="B14" s="95"/>
      <c r="C14" s="23">
        <f>C13+C12</f>
        <v>0</v>
      </c>
      <c r="E14" s="7"/>
    </row>
    <row r="15" spans="1:5" ht="23" x14ac:dyDescent="0.45">
      <c r="A15" s="94" t="s">
        <v>46</v>
      </c>
      <c r="B15" s="95"/>
      <c r="C15" s="23">
        <f>C14*15%</f>
        <v>0</v>
      </c>
      <c r="E15" s="7"/>
    </row>
    <row r="16" spans="1:5" ht="23" x14ac:dyDescent="0.45">
      <c r="A16" s="94" t="s">
        <v>47</v>
      </c>
      <c r="B16" s="95"/>
      <c r="C16" s="23">
        <f>C15+C14</f>
        <v>0</v>
      </c>
      <c r="E16" s="7"/>
    </row>
    <row r="17" spans="1:5" ht="23" x14ac:dyDescent="0.45">
      <c r="A17" s="21"/>
      <c r="B17" s="24"/>
      <c r="C17" s="23"/>
      <c r="E17" s="7"/>
    </row>
    <row r="18" spans="1:5" x14ac:dyDescent="0.35">
      <c r="E18" s="7"/>
    </row>
    <row r="19" spans="1:5" x14ac:dyDescent="0.35">
      <c r="E19" s="7"/>
    </row>
    <row r="20" spans="1:5" x14ac:dyDescent="0.35">
      <c r="E20" s="7"/>
    </row>
    <row r="21" spans="1:5" x14ac:dyDescent="0.35">
      <c r="E21" s="7"/>
    </row>
    <row r="22" spans="1:5" x14ac:dyDescent="0.35">
      <c r="E22" s="7"/>
    </row>
    <row r="23" spans="1:5" x14ac:dyDescent="0.35">
      <c r="E23" s="7"/>
    </row>
    <row r="24" spans="1:5" x14ac:dyDescent="0.35">
      <c r="E24" s="7"/>
    </row>
    <row r="25" spans="1:5" x14ac:dyDescent="0.35">
      <c r="E25" s="7"/>
    </row>
    <row r="26" spans="1:5" x14ac:dyDescent="0.35">
      <c r="E26" s="7"/>
    </row>
    <row r="27" spans="1:5" x14ac:dyDescent="0.35">
      <c r="E27" s="7"/>
    </row>
    <row r="28" spans="1:5" x14ac:dyDescent="0.35">
      <c r="E28" s="7"/>
    </row>
    <row r="29" spans="1:5" x14ac:dyDescent="0.35">
      <c r="E29" s="7"/>
    </row>
    <row r="30" spans="1:5" x14ac:dyDescent="0.35">
      <c r="E30" s="7"/>
    </row>
    <row r="31" spans="1:5" x14ac:dyDescent="0.35">
      <c r="E31" s="7"/>
    </row>
    <row r="32" spans="1:5" x14ac:dyDescent="0.35">
      <c r="E32" s="7"/>
    </row>
    <row r="33" spans="5:5" x14ac:dyDescent="0.35">
      <c r="E33" s="7"/>
    </row>
    <row r="34" spans="5:5" x14ac:dyDescent="0.35">
      <c r="E34" s="7"/>
    </row>
    <row r="35" spans="5:5" x14ac:dyDescent="0.35">
      <c r="E35" s="7"/>
    </row>
    <row r="36" spans="5:5" x14ac:dyDescent="0.35">
      <c r="E36" s="7"/>
    </row>
    <row r="37" spans="5:5" x14ac:dyDescent="0.35">
      <c r="E37" s="7"/>
    </row>
    <row r="38" spans="5:5" x14ac:dyDescent="0.35">
      <c r="E38" s="7"/>
    </row>
    <row r="39" spans="5:5" x14ac:dyDescent="0.35">
      <c r="E39" s="7"/>
    </row>
    <row r="40" spans="5:5" x14ac:dyDescent="0.35">
      <c r="E40" s="7"/>
    </row>
    <row r="41" spans="5:5" x14ac:dyDescent="0.35">
      <c r="E41" s="7"/>
    </row>
    <row r="42" spans="5:5" x14ac:dyDescent="0.35">
      <c r="E42" s="7"/>
    </row>
    <row r="43" spans="5:5" x14ac:dyDescent="0.35">
      <c r="E43" s="7"/>
    </row>
    <row r="44" spans="5:5" x14ac:dyDescent="0.35">
      <c r="E44" s="7"/>
    </row>
    <row r="45" spans="5:5" x14ac:dyDescent="0.35">
      <c r="E45" s="7"/>
    </row>
    <row r="46" spans="5:5" x14ac:dyDescent="0.35">
      <c r="E46" s="7"/>
    </row>
    <row r="47" spans="5:5" x14ac:dyDescent="0.35">
      <c r="E47" s="7"/>
    </row>
    <row r="48" spans="5:5" x14ac:dyDescent="0.35">
      <c r="E48" s="7"/>
    </row>
    <row r="49" spans="2:5" x14ac:dyDescent="0.35">
      <c r="E49" s="7"/>
    </row>
    <row r="50" spans="2:5" x14ac:dyDescent="0.35">
      <c r="E50" s="7"/>
    </row>
    <row r="51" spans="2:5" x14ac:dyDescent="0.35">
      <c r="E51" s="7"/>
    </row>
    <row r="52" spans="2:5" x14ac:dyDescent="0.35">
      <c r="E52" s="7"/>
    </row>
    <row r="53" spans="2:5" x14ac:dyDescent="0.35">
      <c r="E53" s="7"/>
    </row>
    <row r="54" spans="2:5" x14ac:dyDescent="0.35">
      <c r="E54" s="7"/>
    </row>
    <row r="55" spans="2:5" ht="32" customHeight="1" x14ac:dyDescent="0.35">
      <c r="B55" s="5" t="s">
        <v>115</v>
      </c>
      <c r="E55" s="7"/>
    </row>
    <row r="56" spans="2:5" x14ac:dyDescent="0.35">
      <c r="E56" s="7"/>
    </row>
    <row r="89" hidden="1" x14ac:dyDescent="0.35"/>
    <row r="90" hidden="1" x14ac:dyDescent="0.35"/>
    <row r="91" hidden="1" x14ac:dyDescent="0.35"/>
    <row r="92" hidden="1" x14ac:dyDescent="0.35"/>
    <row r="93" hidden="1" x14ac:dyDescent="0.35"/>
    <row r="94" hidden="1" x14ac:dyDescent="0.35"/>
    <row r="95" hidden="1" x14ac:dyDescent="0.35"/>
    <row r="98" spans="2:2" x14ac:dyDescent="0.35">
      <c r="B98" t="s">
        <v>117</v>
      </c>
    </row>
    <row r="100" spans="2:2" x14ac:dyDescent="0.35">
      <c r="B100" t="s">
        <v>116</v>
      </c>
    </row>
    <row r="137" spans="2:2" x14ac:dyDescent="0.35">
      <c r="B137" t="s">
        <v>118</v>
      </c>
    </row>
    <row r="145" spans="2:2" x14ac:dyDescent="0.35">
      <c r="B145" s="5"/>
    </row>
    <row r="158" spans="2:2" x14ac:dyDescent="0.35">
      <c r="B158" t="s">
        <v>56</v>
      </c>
    </row>
    <row r="161" spans="2:2" ht="32.5" customHeight="1" x14ac:dyDescent="0.35">
      <c r="B161" t="s">
        <v>119</v>
      </c>
    </row>
    <row r="185" spans="1:2" x14ac:dyDescent="0.35">
      <c r="B185" t="s">
        <v>120</v>
      </c>
    </row>
    <row r="187" spans="1:2" x14ac:dyDescent="0.35">
      <c r="A187" s="9"/>
      <c r="B187" s="10" t="s">
        <v>124</v>
      </c>
    </row>
    <row r="188" spans="1:2" ht="18" customHeight="1" x14ac:dyDescent="0.35">
      <c r="A188" s="9"/>
      <c r="B188" s="10"/>
    </row>
    <row r="189" spans="1:2" ht="18" customHeight="1" x14ac:dyDescent="0.35">
      <c r="A189" s="3" t="s">
        <v>95</v>
      </c>
      <c r="B189" t="s">
        <v>121</v>
      </c>
    </row>
    <row r="191" spans="1:2" x14ac:dyDescent="0.35">
      <c r="B191" s="11" t="s">
        <v>125</v>
      </c>
    </row>
    <row r="192" spans="1:2" ht="55" x14ac:dyDescent="0.35">
      <c r="B192" s="6" t="s">
        <v>123</v>
      </c>
    </row>
    <row r="194" spans="1:6" x14ac:dyDescent="0.35">
      <c r="B194" t="s">
        <v>126</v>
      </c>
    </row>
    <row r="196" spans="1:6" x14ac:dyDescent="0.35">
      <c r="B196" t="s">
        <v>127</v>
      </c>
      <c r="C196" s="12"/>
      <c r="D196" s="13"/>
      <c r="E196" s="14"/>
      <c r="F196" s="13"/>
    </row>
    <row r="197" spans="1:6" ht="41.5" x14ac:dyDescent="0.35">
      <c r="B197" s="6" t="s">
        <v>128</v>
      </c>
    </row>
    <row r="198" spans="1:6" x14ac:dyDescent="0.35">
      <c r="A198" s="3" t="s">
        <v>113</v>
      </c>
      <c r="B198" t="s">
        <v>114</v>
      </c>
      <c r="C198" s="4" t="s">
        <v>13</v>
      </c>
      <c r="D198">
        <v>10</v>
      </c>
    </row>
    <row r="206" spans="1:6" x14ac:dyDescent="0.35">
      <c r="B206" t="s">
        <v>122</v>
      </c>
    </row>
  </sheetData>
  <mergeCells count="6">
    <mergeCell ref="A16:B16"/>
    <mergeCell ref="A11:B11"/>
    <mergeCell ref="A12:B12"/>
    <mergeCell ref="A13:B13"/>
    <mergeCell ref="A14:B14"/>
    <mergeCell ref="A15:B15"/>
  </mergeCells>
  <pageMargins left="0.70866141732283472" right="0.70866141732283472" top="0.74803149606299213" bottom="0.74803149606299213" header="0.31496062992125984" footer="0.31496062992125984"/>
  <pageSetup paperSize="9" scale="53" orientation="portrait" r:id="rId1"/>
  <headerFooter>
    <oddFooter>&amp;LRefurbishment and alteration services at Building 10 (Phase 2)&amp;R&amp;P</oddFooter>
  </headerFooter>
  <rowBreaks count="1" manualBreakCount="1">
    <brk id="1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BOQ</vt:lpstr>
      <vt:lpstr>SUMMARY</vt:lpstr>
      <vt:lpstr>BOQ!Print_Area</vt:lpstr>
      <vt:lpstr>SUMMARY!Print_Area</vt:lpstr>
    </vt:vector>
  </TitlesOfParts>
  <Company>CSIR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Dudu Mashele</dc:creator>
  <cp:lastModifiedBy>Dudu Mashele</cp:lastModifiedBy>
  <cp:lastPrinted>2026-01-23T08:15:51Z</cp:lastPrinted>
  <dcterms:created xsi:type="dcterms:W3CDTF">2025-02-11T13:34:09Z</dcterms:created>
  <dcterms:modified xsi:type="dcterms:W3CDTF">2026-05-26T12:26:28Z</dcterms:modified>
</cp:coreProperties>
</file>