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MZimo\OneDrive - csir.co.za\Documents\2026-2027\FM and SS\0014006- Fire Hose Reels\"/>
    </mc:Choice>
  </mc:AlternateContent>
  <xr:revisionPtr revIDLastSave="0" documentId="8_{A99A837F-5609-4079-B040-D5541E9A6E58}" xr6:coauthVersionLast="47" xr6:coauthVersionMax="47" xr10:uidLastSave="{00000000-0000-0000-0000-000000000000}"/>
  <bookViews>
    <workbookView xWindow="-108" yWindow="-108" windowWidth="23256" windowHeight="12456" activeTab="2" xr2:uid="{00000000-000D-0000-FFFF-FFFF00000000}"/>
  </bookViews>
  <sheets>
    <sheet name="Cover Page" sheetId="3" r:id="rId1"/>
    <sheet name="Preliminaries &amp; Generals" sheetId="5" r:id="rId2"/>
    <sheet name="Fire" sheetId="10" r:id="rId3"/>
    <sheet name="Summary" sheetId="6" r:id="rId4"/>
  </sheets>
  <definedNames>
    <definedName name="_xlnm.Print_Area" localSheetId="0">'Cover Page'!$A$3:$F$79</definedName>
    <definedName name="_xlnm.Print_Area" localSheetId="2">Fire!$A$2:$F$183</definedName>
    <definedName name="_xlnm.Print_Area" localSheetId="1">'Preliminaries &amp; Generals'!$A$2:$F$35</definedName>
    <definedName name="_xlnm.Print_Area" localSheetId="3">Summary!$A$2:$E$37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8" i="10" l="1"/>
  <c r="F178" i="10"/>
  <c r="F29" i="5"/>
  <c r="A29" i="5"/>
  <c r="A31" i="5"/>
  <c r="F145" i="10"/>
  <c r="F160" i="10"/>
  <c r="F159" i="10"/>
  <c r="F158" i="10"/>
  <c r="F173" i="10"/>
  <c r="F172" i="10"/>
  <c r="F171" i="10"/>
  <c r="F170" i="10"/>
  <c r="F168" i="10"/>
  <c r="F167" i="10"/>
  <c r="F176" i="10"/>
  <c r="F49" i="10"/>
  <c r="F46" i="10"/>
  <c r="F47" i="10"/>
  <c r="F48" i="10"/>
  <c r="F93" i="10"/>
  <c r="F94" i="10"/>
  <c r="F119" i="10"/>
  <c r="F151" i="10"/>
  <c r="F150" i="10"/>
  <c r="F149" i="10"/>
  <c r="F148" i="10"/>
  <c r="F122" i="10"/>
  <c r="F24" i="10"/>
  <c r="F64" i="10"/>
  <c r="F63" i="10"/>
  <c r="F130" i="10"/>
  <c r="F129" i="10"/>
  <c r="F138" i="10"/>
  <c r="F135" i="10"/>
  <c r="F134" i="10"/>
  <c r="F133" i="10"/>
  <c r="F132" i="10"/>
  <c r="F118" i="10"/>
  <c r="F117" i="10"/>
  <c r="F116" i="10"/>
  <c r="F115" i="10"/>
  <c r="F114" i="10"/>
  <c r="F113" i="10"/>
  <c r="F109" i="10"/>
  <c r="F111" i="10"/>
  <c r="F110" i="10"/>
  <c r="F97" i="10"/>
  <c r="F83" i="10"/>
  <c r="F82" i="10"/>
  <c r="F81" i="10"/>
  <c r="F80" i="10"/>
  <c r="F84" i="10"/>
  <c r="F85" i="10"/>
  <c r="F86" i="10"/>
  <c r="F87" i="10"/>
  <c r="F92" i="10"/>
  <c r="F91" i="10"/>
  <c r="F90" i="10"/>
  <c r="F89" i="10"/>
  <c r="F88" i="10"/>
  <c r="F69" i="10"/>
  <c r="F68" i="10"/>
  <c r="F67" i="10"/>
  <c r="F66" i="10"/>
  <c r="F52" i="10"/>
  <c r="F45" i="10"/>
  <c r="F44" i="10"/>
  <c r="F43" i="10"/>
  <c r="F42" i="10"/>
  <c r="F41" i="10"/>
  <c r="F40" i="10"/>
  <c r="F39" i="10"/>
  <c r="F38" i="10"/>
  <c r="F36" i="10" l="1"/>
  <c r="F35" i="10"/>
  <c r="F34" i="10"/>
  <c r="F33" i="10"/>
  <c r="F30" i="10"/>
  <c r="F29" i="10"/>
  <c r="F21" i="10"/>
  <c r="F20" i="10"/>
  <c r="F17" i="10"/>
  <c r="F106" i="10"/>
  <c r="F175" i="10"/>
  <c r="F137" i="10"/>
  <c r="F121" i="10"/>
  <c r="F96" i="10"/>
  <c r="F71" i="10"/>
  <c r="F51" i="10"/>
  <c r="F23" i="10"/>
  <c r="F95" i="10"/>
  <c r="F79" i="10"/>
  <c r="F78" i="10"/>
  <c r="F108" i="10"/>
  <c r="F107" i="10"/>
  <c r="F105" i="10"/>
  <c r="F174" i="10"/>
  <c r="F169" i="10"/>
  <c r="F166" i="10"/>
  <c r="F165" i="10"/>
  <c r="F164" i="10"/>
  <c r="F182" i="10" s="1"/>
  <c r="F147" i="10"/>
  <c r="F144" i="10"/>
  <c r="F143" i="10"/>
  <c r="F142" i="10"/>
  <c r="F136" i="10"/>
  <c r="F131" i="10"/>
  <c r="F128" i="10"/>
  <c r="F127" i="10"/>
  <c r="F126" i="10"/>
  <c r="F120" i="10"/>
  <c r="F112" i="10"/>
  <c r="F77" i="10"/>
  <c r="F76" i="10"/>
  <c r="F75" i="10"/>
  <c r="F70" i="10"/>
  <c r="F65" i="10"/>
  <c r="F62" i="10"/>
  <c r="F61" i="10"/>
  <c r="F60" i="10"/>
  <c r="F22" i="10"/>
  <c r="F50" i="10"/>
  <c r="F31" i="5"/>
  <c r="F27" i="5"/>
  <c r="F25" i="5"/>
  <c r="F100" i="10" l="1"/>
  <c r="F155" i="10"/>
  <c r="F19" i="10"/>
  <c r="F37" i="10"/>
  <c r="F32" i="10"/>
  <c r="F31" i="10"/>
  <c r="F28" i="10"/>
  <c r="A13" i="10"/>
  <c r="F18" i="10" l="1"/>
  <c r="F16" i="10"/>
  <c r="A14" i="6"/>
  <c r="A15" i="6" s="1"/>
  <c r="F14" i="10"/>
  <c r="F13" i="10"/>
  <c r="A6" i="10"/>
  <c r="A13" i="5" l="1"/>
  <c r="A15" i="5" s="1"/>
  <c r="A17" i="5" s="1"/>
  <c r="A19" i="5" s="1"/>
  <c r="A21" i="5" s="1"/>
  <c r="A23" i="5" s="1"/>
  <c r="A25" i="5" s="1"/>
  <c r="A27" i="5" s="1"/>
  <c r="A6" i="6" l="1"/>
  <c r="F15" i="10" l="1"/>
  <c r="F55" i="10" s="1"/>
  <c r="E15" i="6" s="1"/>
  <c r="A14" i="10" l="1"/>
  <c r="A15" i="10" s="1"/>
  <c r="A16" i="10" s="1"/>
  <c r="A17" i="10" s="1"/>
  <c r="A18" i="10" s="1"/>
  <c r="A19" i="10" s="1"/>
  <c r="A20" i="10" s="1"/>
  <c r="A21" i="10" s="1"/>
  <c r="A22" i="10" s="1"/>
  <c r="A23" i="10" s="1"/>
  <c r="A24"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60" i="10" s="1"/>
  <c r="A61" i="10" s="1"/>
  <c r="A62" i="10" s="1"/>
  <c r="A63" i="10" s="1"/>
  <c r="A64" i="10" s="1"/>
  <c r="A65" i="10" s="1"/>
  <c r="A66" i="10" s="1"/>
  <c r="A67" i="10" s="1"/>
  <c r="A68" i="10" s="1"/>
  <c r="A69" i="10" s="1"/>
  <c r="A70" i="10" s="1"/>
  <c r="A71" i="10" s="1"/>
  <c r="A75" i="10" s="1"/>
  <c r="F23" i="5" l="1"/>
  <c r="F21" i="5"/>
  <c r="F19" i="5"/>
  <c r="F17" i="5"/>
  <c r="F15" i="5"/>
  <c r="F13" i="5"/>
  <c r="F34" i="5" l="1"/>
  <c r="E14" i="6" s="1"/>
  <c r="E22" i="6" s="1"/>
  <c r="E26" i="6" l="1"/>
  <c r="E29" i="6" l="1"/>
  <c r="E31" i="6" s="1"/>
  <c r="A76" i="10" l="1"/>
  <c r="A77" i="10" s="1"/>
  <c r="A78" i="10" s="1"/>
  <c r="A79" i="10" s="1"/>
  <c r="A80" i="10" s="1"/>
  <c r="A81" i="10" l="1"/>
  <c r="A82" i="10" s="1"/>
  <c r="A83" i="10" s="1"/>
  <c r="A84" i="10" s="1"/>
  <c r="A85" i="10" s="1"/>
  <c r="A86" i="10" s="1"/>
  <c r="A87" i="10" s="1"/>
  <c r="A88" i="10" s="1"/>
  <c r="A89" i="10" s="1"/>
  <c r="A90" i="10" s="1"/>
  <c r="A91" i="10" s="1"/>
  <c r="A92" i="10" s="1"/>
  <c r="A93" i="10" s="1"/>
  <c r="A94" i="10" s="1"/>
  <c r="A95" i="10" s="1"/>
  <c r="A96" i="10" s="1"/>
  <c r="A97" i="10" s="1"/>
  <c r="A105" i="10" l="1"/>
  <c r="A106" i="10" l="1"/>
  <c r="A107" i="10" s="1"/>
  <c r="A108" i="10" s="1"/>
  <c r="A109" i="10" s="1"/>
  <c r="A110" i="10" l="1"/>
  <c r="A111" i="10" s="1"/>
  <c r="A112" i="10" s="1"/>
  <c r="A113" i="10" s="1"/>
  <c r="A114" i="10" s="1"/>
  <c r="A115" i="10" s="1"/>
  <c r="A116" i="10" s="1"/>
  <c r="A117" i="10" s="1"/>
  <c r="A118" i="10" s="1"/>
  <c r="A119" i="10" s="1"/>
  <c r="A120" i="10" s="1"/>
  <c r="A121" i="10" s="1"/>
  <c r="A122" i="10" s="1"/>
  <c r="A126" i="10" s="1"/>
  <c r="A127" i="10" s="1"/>
  <c r="A128" i="10" s="1"/>
  <c r="A129" i="10" l="1"/>
  <c r="A130" i="10" s="1"/>
  <c r="A131" i="10" s="1"/>
  <c r="A132" i="10" s="1"/>
  <c r="A133" i="10" s="1"/>
  <c r="A134" i="10" s="1"/>
  <c r="A135" i="10" s="1"/>
  <c r="A136" i="10" s="1"/>
  <c r="A137" i="10" s="1"/>
  <c r="A138" i="10" s="1"/>
  <c r="A142" i="10" s="1"/>
  <c r="A143" i="10" s="1"/>
  <c r="A144" i="10" s="1"/>
  <c r="A145" i="10" l="1"/>
  <c r="A146" i="10" s="1"/>
  <c r="A147" i="10" s="1"/>
  <c r="A148" i="10" s="1"/>
  <c r="A149" i="10" s="1"/>
  <c r="A150" i="10" s="1"/>
  <c r="A151" i="10" s="1"/>
  <c r="A158" i="10" l="1"/>
  <c r="A159" i="10" s="1"/>
  <c r="A160" i="10" s="1"/>
  <c r="A164" i="10" s="1"/>
  <c r="A165" i="10" s="1"/>
  <c r="A166" i="10" s="1"/>
  <c r="A167" i="10" s="1"/>
  <c r="A168" i="10" s="1"/>
  <c r="A169" i="10" s="1"/>
  <c r="A170" i="10" s="1"/>
  <c r="A171" i="10" s="1"/>
  <c r="A172" i="10" s="1"/>
  <c r="A173" i="10" s="1"/>
  <c r="A174" i="10" s="1"/>
  <c r="A175" i="10" s="1"/>
  <c r="A176" i="10" s="1"/>
</calcChain>
</file>

<file path=xl/sharedStrings.xml><?xml version="1.0" encoding="utf-8"?>
<sst xmlns="http://schemas.openxmlformats.org/spreadsheetml/2006/main" count="330" uniqueCount="87">
  <si>
    <t>ITEM NO</t>
  </si>
  <si>
    <t>DESCRIPTION</t>
  </si>
  <si>
    <t>UNIT</t>
  </si>
  <si>
    <t>RATE</t>
  </si>
  <si>
    <t>TENDERED BOQ QUANTITY</t>
  </si>
  <si>
    <t>TENDERED AMOUNT</t>
  </si>
  <si>
    <t>sum</t>
  </si>
  <si>
    <t xml:space="preserve">TOTAL CARRIED FORWARD </t>
  </si>
  <si>
    <t>Preliminaries and General</t>
  </si>
  <si>
    <t>Establishment of Site</t>
  </si>
  <si>
    <t>Twelve month guarantee</t>
  </si>
  <si>
    <t>No</t>
  </si>
  <si>
    <t>Transportation</t>
  </si>
  <si>
    <t>Hiring of scaffolding and Rigging of the equipments</t>
  </si>
  <si>
    <t>SUBJECT :  BILL OF QUANTITIES</t>
  </si>
  <si>
    <t xml:space="preserve">PART 1       </t>
  </si>
  <si>
    <t>BILL NO. 1 - PRELIMINARIES &amp; GENERAL</t>
  </si>
  <si>
    <t xml:space="preserve">PART 2     </t>
  </si>
  <si>
    <t>FROM PART NO.</t>
  </si>
  <si>
    <t>PAGE NO.</t>
  </si>
  <si>
    <t>MAIN OFFER</t>
  </si>
  <si>
    <t>PRELIMINARIES &amp; GENERALS</t>
  </si>
  <si>
    <t>FIRE</t>
  </si>
  <si>
    <t>SUB TOTAL 1</t>
  </si>
  <si>
    <t>PART 3</t>
  </si>
  <si>
    <t>BILL NO. 3 - SUMMARY</t>
  </si>
  <si>
    <t>M</t>
  </si>
  <si>
    <t>Testing and commissioning of fire system</t>
  </si>
  <si>
    <t>Builder's work &amp; making good</t>
  </si>
  <si>
    <t>Allow for shutting down and draining of water pipe system to make cuts to connect fire water pipes to the existing domestic water line</t>
  </si>
  <si>
    <t>SUB TOTAL 2</t>
  </si>
  <si>
    <t>ADD 15% VAT</t>
  </si>
  <si>
    <t>TOTAL</t>
  </si>
  <si>
    <t>Training of staff</t>
  </si>
  <si>
    <t>Issuing of Compliance Certificate (COC) for each building</t>
  </si>
  <si>
    <t>Sum</t>
  </si>
  <si>
    <t>BUILDING 2</t>
  </si>
  <si>
    <t>BUILDING 4</t>
  </si>
  <si>
    <t>BILL OF MATERIALS
 MECHANICAL INSTALLATION
BUILDING 2, 4, 24, 25, 26, 31 &amp; 49 FIRE HOSE REELS INSTALLATIONS</t>
  </si>
  <si>
    <t>BUILDING 25</t>
  </si>
  <si>
    <t>BUILDING 26</t>
  </si>
  <si>
    <t>BUILDING 31</t>
  </si>
  <si>
    <t>BUILDING 49</t>
  </si>
  <si>
    <t>BUILDING 24 GYM</t>
  </si>
  <si>
    <t>Allow for all accessories and miscellaneous to make the system fully operational</t>
  </si>
  <si>
    <t>Supply and install SABS approved fire hose reel complete with 30m rubber hose, shut-off valve and nozzle c/w glecerine pressure gauge</t>
  </si>
  <si>
    <t>Supply and install 32mm holder bats</t>
  </si>
  <si>
    <t>Supply and install 25mm holder bats</t>
  </si>
  <si>
    <t>Allow for shutting down and draining of water pipe system to make cuts to connect new fire water pipes to the existing domestic water line</t>
  </si>
  <si>
    <t>Supply diameter Galvanised Elbow Fxf 90 Degree 50mm</t>
  </si>
  <si>
    <t>Supply diameter Galvanised Elbow Fxf 90 Degree 32mm</t>
  </si>
  <si>
    <t>Supply diameter Galvanised Elbow Fxf 90 Degree 25mm</t>
  </si>
  <si>
    <t>BILL NO. 2 - FIRE SYSTEM</t>
  </si>
  <si>
    <t>Supply diameter Galvanised Equal Tee 50mm</t>
  </si>
  <si>
    <t>Supply diameter Galvanised Equal Tee 32mm</t>
  </si>
  <si>
    <t>Supply and install 50mm holder bats</t>
  </si>
  <si>
    <t>Supply and install 40mm holder bats</t>
  </si>
  <si>
    <t>Supply diameter Galvanised Elbow Fxf 90 Degree 40mm</t>
  </si>
  <si>
    <t>Supply diameter Galvanised Reducing Socket 50x40mm</t>
  </si>
  <si>
    <t>Supply diameter Galvanised Reducing Socket 40x32mm</t>
  </si>
  <si>
    <t>Supply diameter Galvanised Reducing Socket 32x25mm</t>
  </si>
  <si>
    <t>Allow for one coat of Red Oxide Primer and shall be applied at the workshop prior to delivery to site followed by one finished coat of red gloss enamel to all pipework.</t>
  </si>
  <si>
    <t>Supply diameter Galvanised Equal Tee 40mm</t>
  </si>
  <si>
    <t>Supply diameter Galvanised Tee 40x32x40mm</t>
  </si>
  <si>
    <t>Supply diameter Galvanised Tee 50x32x50mm</t>
  </si>
  <si>
    <t>Supply diameter Galvanised Equal 40x32x40mm</t>
  </si>
  <si>
    <t>Supply diameter Galvanised Tee 50x40x50mm</t>
  </si>
  <si>
    <t>Supply diameter copper Reducing Socket 32x25mm</t>
  </si>
  <si>
    <t>Supply diameter copper Equal Tee 32mm</t>
  </si>
  <si>
    <t>Supply diameter copper Elbow Fxf 90 Degree 32mm</t>
  </si>
  <si>
    <t>Supply diameter copper Elbow Fxf 90 Degree 25mm</t>
  </si>
  <si>
    <t xml:space="preserve">ADD 15% CONTINGENCY </t>
  </si>
  <si>
    <t xml:space="preserve"> </t>
  </si>
  <si>
    <t>Handover documentation 1 x archlever file &amp; 1 x flashdrive for each building e.g. As-built drawings, Operating &amp; Miantance Manualas, Certificate of Complinace etc.</t>
  </si>
  <si>
    <t>Supply and install 35mm holder bats</t>
  </si>
  <si>
    <t>Supply and install fire hose reel SABS approved fire signages as per SANS requirement (Photoluminescent 190x380mm). Signages are to be mounted against the wall and hanged below ceilings pointing fire hose reels</t>
  </si>
  <si>
    <t>Supply and install 28mm holder bats</t>
  </si>
  <si>
    <t>Supply diameter 32mm medium Class threaded galvanized pipe</t>
  </si>
  <si>
    <t>Supply diameter 25mm medium Class threaded galvanized pipe</t>
  </si>
  <si>
    <t>Supply diameter 35mm Copper Class 2 medium pipe</t>
  </si>
  <si>
    <t>Supply diameter 28mm Copper Class 2 medium pipe</t>
  </si>
  <si>
    <t>Supply diameter 50mm Medium Class Galvanised threaded Pipe</t>
  </si>
  <si>
    <t>Supply diameter 40mm Medium Class Galvanised threaded Pipe</t>
  </si>
  <si>
    <t>Safety file completion and submission for approval and site induction</t>
  </si>
  <si>
    <t>BUILDING 24 BATTERY CENTRE</t>
  </si>
  <si>
    <t>BUILDING 2, 4, 24 (BATTERY CENTRE &amp; GYM), 25, 26 31 &amp; 49 FIRE HOSE REELS INSTALLATIONS</t>
  </si>
  <si>
    <t>Supply and install 0-1000kPa glycerine filled pressure gauges fitted complete with Min/Max Drag Pointer. The gauge must have extra markers showing peak high and low pressure points to track pressure spikes or drops over time The dial size of the gauge is100mm and inlet connection of 15mm. The gauges must be installed complete with isolation valve.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</si>
</sst>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quot;R&quot;\ * #,##0.00_ ;_ &quot;R&quot;\ * \-#,##0.00_ ;_ &quot;R&quot;\ * &quot;-&quot;??_ ;_ @_ "/>
    <numFmt numFmtId="165" formatCode="_ * #,##0.00_ ;_ * \-#,##0.00_ ;_ * &quot;-&quot;??_ ;_ @_ "/>
    <numFmt numFmtId="166" formatCode="&quot;R&quot;\ #,##0.00"/>
    <numFmt numFmtId="167" formatCode="[$R-1C09]\ #,##0.00"/>
    <numFmt numFmtId="168" formatCode="0.000"/>
    <numFmt numFmtId="169" formatCode="&quot;R&quot;\ #,##0"/>
  </numFmts>
  <fonts count="37" x14ac:knownFonts="1">
    <font>
      <sz val="10"/>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Arial"/>
      <family val="2"/>
    </font>
    <font>
      <sz val="11"/>
      <name val="Arial"/>
      <family val="2"/>
    </font>
    <font>
      <sz val="11"/>
      <color indexed="10"/>
      <name val="Arial"/>
      <family val="2"/>
    </font>
    <font>
      <b/>
      <sz val="11"/>
      <name val="Arial"/>
      <family val="2"/>
    </font>
    <font>
      <b/>
      <sz val="12"/>
      <name val="Arial"/>
      <family val="2"/>
    </font>
    <font>
      <sz val="12"/>
      <name val="Arial"/>
      <family val="2"/>
    </font>
    <font>
      <sz val="10"/>
      <color indexed="8"/>
      <name val="Arial"/>
      <family val="2"/>
    </font>
    <font>
      <b/>
      <sz val="10"/>
      <name val="Arial"/>
      <family val="2"/>
    </font>
    <font>
      <b/>
      <sz val="24"/>
      <color rgb="FF000000"/>
      <name val="Arial"/>
      <family val="2"/>
    </font>
    <font>
      <b/>
      <sz val="14"/>
      <name val="Univers"/>
      <family val="2"/>
    </font>
    <font>
      <b/>
      <u/>
      <sz val="10"/>
      <name val="Univers"/>
      <family val="2"/>
    </font>
    <font>
      <sz val="10"/>
      <name val="Univers"/>
      <family val="2"/>
    </font>
    <font>
      <b/>
      <sz val="10"/>
      <name val="Univers"/>
      <family val="2"/>
    </font>
    <font>
      <sz val="9"/>
      <name val="Arial"/>
      <family val="2"/>
    </font>
    <font>
      <b/>
      <u/>
      <sz val="11"/>
      <name val="Arial"/>
      <family val="2"/>
    </font>
    <font>
      <sz val="8"/>
      <name val="Calibri"/>
      <family val="2"/>
    </font>
    <font>
      <sz val="11"/>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0"/>
        <bgColor indexed="64"/>
      </patternFill>
    </fill>
    <fill>
      <patternFill patternType="solid">
        <fgColor theme="0" tint="-0.14999847407452621"/>
        <bgColor indexed="64"/>
      </patternFill>
    </fill>
    <fill>
      <patternFill patternType="solid">
        <fgColor theme="0" tint="-0.14999847407452621"/>
        <bgColor indexed="22"/>
      </patternFill>
    </fill>
    <fill>
      <patternFill patternType="solid">
        <fgColor rgb="FFFFFF00"/>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s>
  <cellStyleXfs count="49">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5" fontId="6" fillId="0" borderId="0" applyFont="0" applyFill="0" applyBorder="0" applyAlignment="0" applyProtection="0"/>
    <xf numFmtId="164" fontId="6" fillId="0" borderId="0" applyFont="0" applyFill="0" applyBorder="0" applyAlignment="0" applyProtection="0"/>
    <xf numFmtId="164" fontId="1"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165" fontId="15" fillId="0" borderId="0" applyFont="0" applyFill="0" applyBorder="0" applyAlignment="0" applyProtection="0"/>
    <xf numFmtId="3" fontId="15" fillId="0" borderId="0" applyFont="0" applyFill="0" applyBorder="0" applyAlignment="0" applyProtection="0"/>
    <xf numFmtId="164" fontId="15" fillId="0" borderId="0" applyFont="0" applyFill="0" applyBorder="0" applyAlignment="0" applyProtection="0"/>
  </cellStyleXfs>
  <cellXfs count="154">
    <xf numFmtId="0" fontId="0" fillId="0" borderId="0" xfId="0"/>
    <xf numFmtId="0" fontId="20" fillId="0" borderId="0" xfId="0" applyFont="1"/>
    <xf numFmtId="0" fontId="20" fillId="24" borderId="0" xfId="0" applyFont="1" applyFill="1"/>
    <xf numFmtId="0" fontId="21" fillId="0" borderId="10" xfId="0" applyFont="1" applyBorder="1" applyAlignment="1">
      <alignment horizontal="center" vertical="center" wrapText="1"/>
    </xf>
    <xf numFmtId="0" fontId="21" fillId="0" borderId="10" xfId="0" applyFont="1" applyBorder="1" applyAlignment="1">
      <alignment vertical="center" wrapText="1"/>
    </xf>
    <xf numFmtId="164" fontId="21" fillId="0" borderId="10" xfId="0" applyNumberFormat="1" applyFont="1" applyBorder="1" applyAlignment="1">
      <alignment horizontal="center" vertical="center" wrapText="1"/>
    </xf>
    <xf numFmtId="0" fontId="21" fillId="0" borderId="0" xfId="0" applyFont="1"/>
    <xf numFmtId="0" fontId="21" fillId="0" borderId="10" xfId="0" applyFont="1" applyBorder="1" applyAlignment="1">
      <alignment wrapText="1"/>
    </xf>
    <xf numFmtId="49" fontId="21" fillId="0" borderId="10" xfId="0" applyNumberFormat="1" applyFont="1" applyBorder="1" applyAlignment="1">
      <alignment horizontal="center"/>
    </xf>
    <xf numFmtId="0" fontId="21" fillId="0" borderId="10" xfId="0" applyFont="1" applyBorder="1" applyAlignment="1">
      <alignment horizontal="center"/>
    </xf>
    <xf numFmtId="164" fontId="23" fillId="0" borderId="10" xfId="0" applyNumberFormat="1" applyFont="1" applyBorder="1" applyAlignment="1">
      <alignment horizontal="center" vertical="center" wrapText="1"/>
    </xf>
    <xf numFmtId="0" fontId="22" fillId="0" borderId="0" xfId="0" applyFont="1"/>
    <xf numFmtId="166" fontId="21" fillId="0" borderId="10" xfId="29" applyNumberFormat="1" applyFont="1" applyFill="1" applyBorder="1"/>
    <xf numFmtId="166" fontId="21" fillId="0" borderId="10" xfId="29" applyNumberFormat="1" applyFont="1" applyFill="1" applyBorder="1" applyAlignment="1">
      <alignment wrapText="1"/>
    </xf>
    <xf numFmtId="0" fontId="23" fillId="0" borderId="11" xfId="0" applyFont="1" applyBorder="1" applyAlignment="1">
      <alignment horizontal="center" vertical="center" wrapText="1"/>
    </xf>
    <xf numFmtId="0" fontId="24" fillId="0" borderId="12" xfId="0" applyFont="1" applyBorder="1" applyAlignment="1">
      <alignment vertical="center" wrapText="1"/>
    </xf>
    <xf numFmtId="0" fontId="23" fillId="0" borderId="12" xfId="0" applyFont="1" applyBorder="1" applyAlignment="1">
      <alignment horizontal="center" vertical="center" wrapText="1"/>
    </xf>
    <xf numFmtId="164" fontId="23" fillId="0" borderId="12" xfId="0" applyNumberFormat="1" applyFont="1" applyBorder="1" applyAlignment="1">
      <alignment horizontal="center" vertical="center" wrapText="1"/>
    </xf>
    <xf numFmtId="164" fontId="23" fillId="0" borderId="13" xfId="0" applyNumberFormat="1" applyFont="1" applyBorder="1" applyAlignment="1">
      <alignment horizontal="center" vertical="center" wrapText="1"/>
    </xf>
    <xf numFmtId="164" fontId="24" fillId="0" borderId="0" xfId="0" applyNumberFormat="1" applyFont="1" applyAlignment="1">
      <alignment horizontal="center" vertical="center" wrapText="1"/>
    </xf>
    <xf numFmtId="0" fontId="23" fillId="0" borderId="14" xfId="0" applyFont="1" applyBorder="1" applyAlignment="1">
      <alignment horizontal="center" vertical="center" wrapText="1"/>
    </xf>
    <xf numFmtId="0" fontId="24" fillId="0" borderId="15" xfId="0" applyFont="1" applyBorder="1" applyAlignment="1">
      <alignment vertical="center" wrapText="1"/>
    </xf>
    <xf numFmtId="0" fontId="23" fillId="0" borderId="15" xfId="0" applyFont="1" applyBorder="1" applyAlignment="1">
      <alignment horizontal="center" vertical="center" wrapText="1"/>
    </xf>
    <xf numFmtId="164" fontId="23" fillId="0" borderId="15" xfId="0" applyNumberFormat="1" applyFont="1" applyBorder="1" applyAlignment="1">
      <alignment horizontal="center" vertical="center" wrapText="1"/>
    </xf>
    <xf numFmtId="164" fontId="23" fillId="0" borderId="16" xfId="0" applyNumberFormat="1" applyFont="1" applyBorder="1" applyAlignment="1">
      <alignment horizontal="center" vertical="center" wrapText="1"/>
    </xf>
    <xf numFmtId="0" fontId="23" fillId="0" borderId="13" xfId="0" applyFont="1" applyBorder="1" applyAlignment="1">
      <alignment horizontal="center" vertical="center" wrapText="1"/>
    </xf>
    <xf numFmtId="0" fontId="24" fillId="0" borderId="0" xfId="0" applyFont="1" applyAlignment="1">
      <alignment horizontal="center" vertical="center" wrapText="1"/>
    </xf>
    <xf numFmtId="0" fontId="21" fillId="0" borderId="0" xfId="0" applyFont="1" applyAlignment="1">
      <alignment horizontal="center" vertical="center" wrapText="1"/>
    </xf>
    <xf numFmtId="3" fontId="21" fillId="0" borderId="0" xfId="0" applyNumberFormat="1" applyFont="1" applyAlignment="1">
      <alignment horizontal="center" vertical="center" wrapText="1"/>
    </xf>
    <xf numFmtId="0" fontId="26" fillId="0" borderId="0" xfId="0" applyFont="1"/>
    <xf numFmtId="0" fontId="26" fillId="0" borderId="0" xfId="0" applyFont="1" applyAlignment="1">
      <alignment vertical="center" wrapText="1"/>
    </xf>
    <xf numFmtId="0" fontId="26" fillId="0" borderId="0" xfId="0" applyFont="1" applyAlignment="1">
      <alignment horizontal="center"/>
    </xf>
    <xf numFmtId="164" fontId="23" fillId="0" borderId="0" xfId="0" applyNumberFormat="1" applyFont="1" applyAlignment="1">
      <alignment horizontal="center" vertical="center" wrapText="1"/>
    </xf>
    <xf numFmtId="164" fontId="21" fillId="0" borderId="10" xfId="29" applyFont="1" applyFill="1" applyBorder="1" applyAlignment="1">
      <alignment horizontal="right"/>
    </xf>
    <xf numFmtId="164" fontId="26" fillId="0" borderId="0" xfId="0" applyNumberFormat="1" applyFont="1"/>
    <xf numFmtId="164" fontId="21" fillId="0" borderId="0" xfId="0" applyNumberFormat="1" applyFont="1" applyAlignment="1">
      <alignment horizontal="center" vertical="center" wrapText="1"/>
    </xf>
    <xf numFmtId="164" fontId="21" fillId="0" borderId="0" xfId="29" applyFont="1" applyFill="1" applyBorder="1" applyAlignment="1">
      <alignment horizontal="right"/>
    </xf>
    <xf numFmtId="166" fontId="21" fillId="0" borderId="0" xfId="29" applyNumberFormat="1" applyFont="1" applyFill="1" applyBorder="1"/>
    <xf numFmtId="0" fontId="21" fillId="0" borderId="16" xfId="0" applyFont="1" applyBorder="1" applyAlignment="1">
      <alignment horizontal="center" vertical="center" wrapText="1"/>
    </xf>
    <xf numFmtId="0" fontId="21" fillId="0" borderId="10" xfId="0" applyFont="1" applyBorder="1" applyAlignment="1">
      <alignment horizontal="center" vertical="center"/>
    </xf>
    <xf numFmtId="0" fontId="26" fillId="0" borderId="0" xfId="0" applyFont="1" applyAlignment="1">
      <alignment horizontal="center" vertical="center"/>
    </xf>
    <xf numFmtId="164" fontId="21" fillId="0" borderId="16" xfId="0" applyNumberFormat="1" applyFont="1" applyBorder="1" applyAlignment="1">
      <alignment horizontal="center" vertical="center" wrapText="1"/>
    </xf>
    <xf numFmtId="164" fontId="23" fillId="0" borderId="19" xfId="0" applyNumberFormat="1" applyFont="1" applyBorder="1" applyAlignment="1">
      <alignment horizontal="center" vertical="center" wrapText="1"/>
    </xf>
    <xf numFmtId="164" fontId="24" fillId="0" borderId="18" xfId="0" applyNumberFormat="1" applyFont="1" applyBorder="1" applyAlignment="1">
      <alignment horizontal="center" vertical="center" wrapText="1"/>
    </xf>
    <xf numFmtId="164" fontId="23" fillId="0" borderId="20" xfId="0" applyNumberFormat="1" applyFont="1" applyBorder="1" applyAlignment="1">
      <alignment horizontal="center" vertical="center" wrapText="1"/>
    </xf>
    <xf numFmtId="0" fontId="24" fillId="0" borderId="13" xfId="0" applyFont="1" applyBorder="1" applyAlignment="1">
      <alignment vertical="center" wrapText="1"/>
    </xf>
    <xf numFmtId="0" fontId="21" fillId="0" borderId="13" xfId="0" applyFont="1" applyBorder="1" applyAlignment="1">
      <alignment horizontal="center" vertical="center" wrapText="1"/>
    </xf>
    <xf numFmtId="164" fontId="21" fillId="0" borderId="13" xfId="0" applyNumberFormat="1" applyFont="1" applyBorder="1" applyAlignment="1">
      <alignment horizontal="center" vertical="center" wrapText="1"/>
    </xf>
    <xf numFmtId="0" fontId="25" fillId="0" borderId="10" xfId="0" applyFont="1" applyBorder="1" applyAlignment="1">
      <alignment horizontal="center" vertical="center" wrapText="1"/>
    </xf>
    <xf numFmtId="0" fontId="24" fillId="0" borderId="16" xfId="0" applyFont="1" applyBorder="1" applyAlignment="1">
      <alignment vertical="center" wrapText="1"/>
    </xf>
    <xf numFmtId="0" fontId="27" fillId="0" borderId="12" xfId="0" applyFont="1" applyBorder="1" applyAlignment="1">
      <alignment vertical="center" wrapText="1"/>
    </xf>
    <xf numFmtId="0" fontId="21" fillId="0" borderId="12" xfId="0" applyFont="1" applyBorder="1" applyAlignment="1">
      <alignment horizontal="center" vertical="center" wrapText="1"/>
    </xf>
    <xf numFmtId="164" fontId="21" fillId="0" borderId="12" xfId="0" applyNumberFormat="1" applyFont="1" applyBorder="1" applyAlignment="1">
      <alignment horizontal="center" vertical="center" wrapText="1"/>
    </xf>
    <xf numFmtId="0" fontId="25" fillId="0" borderId="0" xfId="0" applyFont="1" applyAlignment="1">
      <alignment horizontal="center" vertical="center" wrapText="1"/>
    </xf>
    <xf numFmtId="0" fontId="21" fillId="0" borderId="17" xfId="0" applyFont="1" applyBorder="1" applyAlignment="1">
      <alignment horizontal="center" vertical="center" wrapText="1"/>
    </xf>
    <xf numFmtId="164" fontId="21" fillId="0" borderId="18" xfId="0" applyNumberFormat="1" applyFont="1" applyBorder="1" applyAlignment="1">
      <alignment horizontal="center" vertical="center" wrapText="1"/>
    </xf>
    <xf numFmtId="164" fontId="26" fillId="0" borderId="18" xfId="0" applyNumberFormat="1" applyFont="1" applyBorder="1" applyAlignment="1">
      <alignment horizontal="center"/>
    </xf>
    <xf numFmtId="164" fontId="21" fillId="0" borderId="15" xfId="0" applyNumberFormat="1" applyFont="1" applyBorder="1" applyAlignment="1">
      <alignment horizontal="center" vertical="center" wrapText="1"/>
    </xf>
    <xf numFmtId="0" fontId="26"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5" fillId="0" borderId="15" xfId="0" applyFont="1" applyBorder="1" applyAlignment="1">
      <alignment horizontal="center" vertical="center" wrapText="1"/>
    </xf>
    <xf numFmtId="0" fontId="21" fillId="0" borderId="16" xfId="0" applyFont="1" applyBorder="1" applyAlignment="1">
      <alignment wrapText="1"/>
    </xf>
    <xf numFmtId="0" fontId="15" fillId="0" borderId="17" xfId="0" applyFont="1" applyBorder="1" applyAlignment="1">
      <alignment horizontal="center" vertical="center" wrapText="1"/>
    </xf>
    <xf numFmtId="0" fontId="23" fillId="0" borderId="13" xfId="0" applyFont="1" applyBorder="1" applyAlignment="1">
      <alignment vertical="center" wrapText="1"/>
    </xf>
    <xf numFmtId="164" fontId="23" fillId="0" borderId="13" xfId="30" applyFont="1" applyFill="1" applyBorder="1" applyAlignment="1">
      <alignment horizontal="center" vertical="center" wrapText="1"/>
    </xf>
    <xf numFmtId="165" fontId="23" fillId="0" borderId="13" xfId="28" applyFont="1" applyFill="1" applyBorder="1" applyAlignment="1">
      <alignment horizontal="center" vertical="center" wrapText="1"/>
    </xf>
    <xf numFmtId="164" fontId="20" fillId="0" borderId="0" xfId="0" applyNumberFormat="1" applyFont="1"/>
    <xf numFmtId="0" fontId="15" fillId="0" borderId="17" xfId="0" applyFont="1" applyBorder="1"/>
    <xf numFmtId="0" fontId="15" fillId="0" borderId="0" xfId="0" applyFont="1"/>
    <xf numFmtId="164" fontId="21" fillId="0" borderId="0" xfId="0" applyNumberFormat="1" applyFont="1"/>
    <xf numFmtId="164" fontId="25" fillId="0" borderId="18" xfId="0" applyNumberFormat="1" applyFont="1" applyBorder="1" applyAlignment="1">
      <alignment horizontal="left"/>
    </xf>
    <xf numFmtId="0" fontId="26" fillId="0" borderId="17" xfId="0" applyFont="1" applyBorder="1" applyAlignment="1">
      <alignment horizontal="center"/>
    </xf>
    <xf numFmtId="164" fontId="23" fillId="0" borderId="21" xfId="0" applyNumberFormat="1" applyFont="1" applyBorder="1" applyAlignment="1">
      <alignment horizontal="center" vertical="center" wrapText="1"/>
    </xf>
    <xf numFmtId="164" fontId="25" fillId="0" borderId="18" xfId="0" applyNumberFormat="1" applyFont="1" applyBorder="1" applyAlignment="1">
      <alignment horizontal="left" wrapText="1"/>
    </xf>
    <xf numFmtId="0" fontId="26" fillId="0" borderId="11" xfId="0" applyFont="1" applyBorder="1" applyAlignment="1">
      <alignment horizontal="center"/>
    </xf>
    <xf numFmtId="0" fontId="26" fillId="0" borderId="12" xfId="0" applyFont="1" applyBorder="1"/>
    <xf numFmtId="0" fontId="26" fillId="0" borderId="12" xfId="0" applyFont="1" applyBorder="1" applyAlignment="1">
      <alignment horizontal="center"/>
    </xf>
    <xf numFmtId="164" fontId="26" fillId="0" borderId="12" xfId="0" applyNumberFormat="1" applyFont="1" applyBorder="1"/>
    <xf numFmtId="0" fontId="26" fillId="0" borderId="12" xfId="0" applyFont="1" applyBorder="1" applyAlignment="1">
      <alignment horizontal="center" vertical="center"/>
    </xf>
    <xf numFmtId="0" fontId="26" fillId="0" borderId="19" xfId="0" applyFont="1" applyBorder="1"/>
    <xf numFmtId="0" fontId="26" fillId="0" borderId="18" xfId="0" applyFont="1" applyBorder="1"/>
    <xf numFmtId="0" fontId="26" fillId="0" borderId="14" xfId="0" applyFont="1" applyBorder="1" applyAlignment="1">
      <alignment horizontal="center"/>
    </xf>
    <xf numFmtId="0" fontId="26" fillId="0" borderId="15" xfId="0" applyFont="1" applyBorder="1"/>
    <xf numFmtId="0" fontId="26" fillId="0" borderId="15" xfId="0" applyFont="1" applyBorder="1" applyAlignment="1">
      <alignment horizontal="center"/>
    </xf>
    <xf numFmtId="164" fontId="26" fillId="0" borderId="15" xfId="0" applyNumberFormat="1" applyFont="1" applyBorder="1"/>
    <xf numFmtId="0" fontId="26" fillId="0" borderId="15" xfId="0" applyFont="1" applyBorder="1" applyAlignment="1">
      <alignment horizontal="center" vertical="center"/>
    </xf>
    <xf numFmtId="0" fontId="26" fillId="0" borderId="20" xfId="0" applyFont="1" applyBorder="1"/>
    <xf numFmtId="0" fontId="23" fillId="25" borderId="21" xfId="0" applyFont="1" applyFill="1" applyBorder="1" applyAlignment="1">
      <alignment horizontal="center" vertical="center" textRotation="90" wrapText="1"/>
    </xf>
    <xf numFmtId="0" fontId="23" fillId="25" borderId="21" xfId="0" applyFont="1" applyFill="1" applyBorder="1" applyAlignment="1">
      <alignment vertical="center" wrapText="1"/>
    </xf>
    <xf numFmtId="0" fontId="23" fillId="25" borderId="21" xfId="0" applyFont="1" applyFill="1" applyBorder="1" applyAlignment="1">
      <alignment horizontal="center" vertical="center" wrapText="1"/>
    </xf>
    <xf numFmtId="164" fontId="23" fillId="25" borderId="21" xfId="30" applyFont="1" applyFill="1" applyBorder="1" applyAlignment="1">
      <alignment horizontal="center" vertical="center" wrapText="1"/>
    </xf>
    <xf numFmtId="165" fontId="23" fillId="25" borderId="21" xfId="28" applyFont="1" applyFill="1" applyBorder="1" applyAlignment="1">
      <alignment horizontal="center" vertical="center" wrapText="1"/>
    </xf>
    <xf numFmtId="164" fontId="21" fillId="0" borderId="10" xfId="0" applyNumberFormat="1" applyFont="1" applyBorder="1" applyAlignment="1">
      <alignment horizontal="left" vertical="center" wrapText="1"/>
    </xf>
    <xf numFmtId="0" fontId="29" fillId="26" borderId="11" xfId="0" applyFont="1" applyFill="1" applyBorder="1"/>
    <xf numFmtId="0" fontId="30" fillId="26" borderId="12" xfId="0" applyFont="1" applyFill="1" applyBorder="1"/>
    <xf numFmtId="0" fontId="31" fillId="26" borderId="12" xfId="0" applyFont="1" applyFill="1" applyBorder="1"/>
    <xf numFmtId="167" fontId="31" fillId="26" borderId="19" xfId="0" applyNumberFormat="1" applyFont="1" applyFill="1" applyBorder="1"/>
    <xf numFmtId="0" fontId="31" fillId="26" borderId="17" xfId="0" applyFont="1" applyFill="1" applyBorder="1"/>
    <xf numFmtId="0" fontId="31" fillId="26" borderId="0" xfId="0" applyFont="1" applyFill="1"/>
    <xf numFmtId="167" fontId="31" fillId="26" borderId="18" xfId="0" applyNumberFormat="1" applyFont="1" applyFill="1" applyBorder="1"/>
    <xf numFmtId="0" fontId="29" fillId="26" borderId="22" xfId="0" applyFont="1" applyFill="1" applyBorder="1"/>
    <xf numFmtId="0" fontId="30" fillId="26" borderId="23" xfId="0" applyFont="1" applyFill="1" applyBorder="1"/>
    <xf numFmtId="0" fontId="31" fillId="26" borderId="23" xfId="0" applyFont="1" applyFill="1" applyBorder="1"/>
    <xf numFmtId="167" fontId="31" fillId="26" borderId="24" xfId="0" applyNumberFormat="1" applyFont="1" applyFill="1" applyBorder="1"/>
    <xf numFmtId="0" fontId="32" fillId="0" borderId="17" xfId="0" applyFont="1" applyBorder="1"/>
    <xf numFmtId="0" fontId="30" fillId="0" borderId="0" xfId="0" applyFont="1"/>
    <xf numFmtId="0" fontId="31" fillId="0" borderId="0" xfId="0" applyFont="1"/>
    <xf numFmtId="167" fontId="31" fillId="0" borderId="18" xfId="0" applyNumberFormat="1" applyFont="1" applyBorder="1"/>
    <xf numFmtId="168" fontId="23" fillId="0" borderId="25" xfId="0" applyNumberFormat="1" applyFont="1" applyBorder="1" applyAlignment="1">
      <alignment vertical="center"/>
    </xf>
    <xf numFmtId="0" fontId="33" fillId="0" borderId="26" xfId="0" applyFont="1" applyBorder="1" applyAlignment="1">
      <alignment wrapText="1"/>
    </xf>
    <xf numFmtId="0" fontId="33" fillId="0" borderId="26" xfId="0" applyFont="1" applyBorder="1" applyAlignment="1">
      <alignment horizontal="center"/>
    </xf>
    <xf numFmtId="169" fontId="33" fillId="0" borderId="26" xfId="0" applyNumberFormat="1" applyFont="1" applyBorder="1"/>
    <xf numFmtId="167" fontId="33" fillId="0" borderId="27" xfId="0" applyNumberFormat="1" applyFont="1" applyBorder="1"/>
    <xf numFmtId="168" fontId="23" fillId="0" borderId="28" xfId="0" applyNumberFormat="1" applyFont="1" applyBorder="1" applyAlignment="1">
      <alignment vertical="center"/>
    </xf>
    <xf numFmtId="0" fontId="33" fillId="0" borderId="29" xfId="0" applyFont="1" applyBorder="1" applyAlignment="1">
      <alignment wrapText="1"/>
    </xf>
    <xf numFmtId="0" fontId="33" fillId="0" borderId="29" xfId="0" applyFont="1" applyBorder="1" applyAlignment="1">
      <alignment horizontal="center"/>
    </xf>
    <xf numFmtId="169" fontId="33" fillId="0" borderId="29" xfId="0" applyNumberFormat="1" applyFont="1" applyBorder="1"/>
    <xf numFmtId="167" fontId="33" fillId="0" borderId="30" xfId="0" applyNumberFormat="1" applyFont="1" applyBorder="1"/>
    <xf numFmtId="0" fontId="23" fillId="0" borderId="21" xfId="0" applyFont="1" applyBorder="1" applyAlignment="1">
      <alignment horizontal="center" vertical="center" wrapText="1"/>
    </xf>
    <xf numFmtId="168" fontId="21" fillId="0" borderId="31" xfId="0" applyNumberFormat="1" applyFont="1" applyBorder="1" applyAlignment="1">
      <alignment horizontal="center" vertical="center"/>
    </xf>
    <xf numFmtId="0" fontId="23" fillId="0" borderId="16" xfId="0" applyFont="1" applyBorder="1" applyAlignment="1">
      <alignment horizontal="center" vertical="center" textRotation="90" wrapText="1"/>
    </xf>
    <xf numFmtId="0" fontId="23" fillId="0" borderId="16" xfId="0" applyFont="1" applyBorder="1" applyAlignment="1">
      <alignment vertical="center" wrapText="1"/>
    </xf>
    <xf numFmtId="167" fontId="23" fillId="0" borderId="21" xfId="0" applyNumberFormat="1" applyFont="1" applyBorder="1" applyAlignment="1">
      <alignment horizontal="center" vertical="center" wrapText="1"/>
    </xf>
    <xf numFmtId="164" fontId="23" fillId="0" borderId="16" xfId="30" applyFont="1" applyFill="1" applyBorder="1" applyAlignment="1">
      <alignment horizontal="center" vertical="center" wrapText="1"/>
    </xf>
    <xf numFmtId="0" fontId="21" fillId="0" borderId="13" xfId="0" applyFont="1" applyBorder="1" applyAlignment="1">
      <alignment wrapText="1"/>
    </xf>
    <xf numFmtId="168" fontId="24" fillId="0" borderId="10" xfId="0" applyNumberFormat="1" applyFont="1" applyBorder="1" applyAlignment="1">
      <alignment vertical="center"/>
    </xf>
    <xf numFmtId="0" fontId="0" fillId="0" borderId="10" xfId="0" applyBorder="1" applyAlignment="1">
      <alignment wrapText="1"/>
    </xf>
    <xf numFmtId="0" fontId="15" fillId="0" borderId="10" xfId="0" applyFont="1" applyBorder="1" applyAlignment="1">
      <alignment wrapText="1"/>
    </xf>
    <xf numFmtId="168" fontId="21" fillId="0" borderId="17" xfId="0" applyNumberFormat="1" applyFont="1" applyBorder="1" applyAlignment="1">
      <alignment horizontal="center" vertical="center"/>
    </xf>
    <xf numFmtId="0" fontId="25" fillId="0" borderId="10" xfId="0" applyFont="1" applyBorder="1" applyAlignment="1">
      <alignment wrapText="1"/>
    </xf>
    <xf numFmtId="0" fontId="24" fillId="0" borderId="0" xfId="0" applyFont="1" applyAlignment="1">
      <alignment vertical="center" wrapText="1"/>
    </xf>
    <xf numFmtId="0" fontId="34" fillId="0" borderId="10" xfId="0" applyFont="1" applyBorder="1" applyAlignment="1">
      <alignment wrapText="1"/>
    </xf>
    <xf numFmtId="0" fontId="24" fillId="0" borderId="17" xfId="0" applyFont="1" applyBorder="1" applyAlignment="1">
      <alignment horizontal="center" vertical="center" wrapText="1"/>
    </xf>
    <xf numFmtId="49" fontId="21" fillId="0" borderId="16" xfId="0" applyNumberFormat="1" applyFont="1" applyBorder="1" applyAlignment="1">
      <alignment horizontal="center"/>
    </xf>
    <xf numFmtId="0" fontId="21" fillId="0" borderId="16" xfId="0" applyFont="1" applyBorder="1" applyAlignment="1">
      <alignment horizontal="center"/>
    </xf>
    <xf numFmtId="0" fontId="21" fillId="0" borderId="16" xfId="0" applyFont="1" applyBorder="1" applyAlignment="1">
      <alignment horizontal="center" vertical="center"/>
    </xf>
    <xf numFmtId="164" fontId="23" fillId="0" borderId="10" xfId="0" applyNumberFormat="1" applyFont="1" applyBorder="1" applyAlignment="1">
      <alignment horizontal="left" vertical="center" wrapText="1"/>
    </xf>
    <xf numFmtId="164" fontId="23" fillId="0" borderId="21" xfId="0" applyNumberFormat="1" applyFont="1" applyBorder="1" applyAlignment="1">
      <alignment horizontal="left" vertical="center" wrapText="1"/>
    </xf>
    <xf numFmtId="0" fontId="24" fillId="0" borderId="17" xfId="0" applyFont="1" applyBorder="1" applyAlignment="1">
      <alignment vertical="center" wrapText="1"/>
    </xf>
    <xf numFmtId="0" fontId="23" fillId="0" borderId="11" xfId="0" applyFont="1" applyBorder="1" applyAlignment="1">
      <alignment horizontal="center" vertical="center" textRotation="90" wrapText="1"/>
    </xf>
    <xf numFmtId="0" fontId="21" fillId="0" borderId="10" xfId="0" applyFont="1" applyBorder="1" applyAlignment="1">
      <alignment vertical="top" wrapText="1"/>
    </xf>
    <xf numFmtId="0" fontId="36" fillId="0" borderId="10" xfId="0" applyFont="1" applyBorder="1" applyAlignment="1">
      <alignment wrapText="1"/>
    </xf>
    <xf numFmtId="0" fontId="21" fillId="27" borderId="0" xfId="0" applyFont="1" applyFill="1"/>
    <xf numFmtId="0" fontId="28" fillId="25" borderId="11" xfId="0" applyFont="1" applyFill="1" applyBorder="1" applyAlignment="1">
      <alignment horizontal="center" vertical="center" wrapText="1"/>
    </xf>
    <xf numFmtId="0" fontId="28" fillId="25" borderId="12" xfId="0" applyFont="1" applyFill="1" applyBorder="1" applyAlignment="1">
      <alignment horizontal="center" vertical="center" wrapText="1"/>
    </xf>
    <xf numFmtId="0" fontId="28" fillId="25" borderId="19" xfId="0" applyFont="1" applyFill="1" applyBorder="1" applyAlignment="1">
      <alignment horizontal="center" vertical="center" wrapText="1"/>
    </xf>
    <xf numFmtId="0" fontId="28" fillId="25" borderId="17" xfId="0" applyFont="1" applyFill="1" applyBorder="1" applyAlignment="1">
      <alignment horizontal="center" vertical="center" wrapText="1"/>
    </xf>
    <xf numFmtId="0" fontId="28" fillId="25" borderId="0" xfId="0" applyFont="1" applyFill="1" applyAlignment="1">
      <alignment horizontal="center" vertical="center" wrapText="1"/>
    </xf>
    <xf numFmtId="0" fontId="28" fillId="25" borderId="18" xfId="0" applyFont="1" applyFill="1" applyBorder="1" applyAlignment="1">
      <alignment horizontal="center" vertical="center" wrapText="1"/>
    </xf>
    <xf numFmtId="0" fontId="28" fillId="25" borderId="14" xfId="0" applyFont="1" applyFill="1" applyBorder="1" applyAlignment="1">
      <alignment horizontal="center" vertical="center" wrapText="1"/>
    </xf>
    <xf numFmtId="0" fontId="28" fillId="25" borderId="15" xfId="0" applyFont="1" applyFill="1" applyBorder="1" applyAlignment="1">
      <alignment horizontal="center" vertical="center" wrapText="1"/>
    </xf>
    <xf numFmtId="0" fontId="28" fillId="25" borderId="20" xfId="0" applyFont="1" applyFill="1" applyBorder="1" applyAlignment="1">
      <alignment horizontal="center"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6" xr:uid="{00000000-0005-0000-0000-00001C000000}"/>
    <cellStyle name="Comma0" xfId="47" xr:uid="{00000000-0005-0000-0000-00001D000000}"/>
    <cellStyle name="Currency" xfId="29" builtinId="4"/>
    <cellStyle name="Currency 2" xfId="30" xr:uid="{00000000-0005-0000-0000-00001F000000}"/>
    <cellStyle name="Currency 3" xfId="48" xr:uid="{00000000-0005-0000-0000-00002000000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rmal 2" xfId="40" xr:uid="{00000000-0005-0000-0000-00002B000000}"/>
    <cellStyle name="Note" xfId="41" builtinId="10" customBuiltin="1"/>
    <cellStyle name="Output" xfId="42" builtinId="21" customBuiltin="1"/>
    <cellStyle name="Title" xfId="43" builtinId="15" customBuiltin="1"/>
    <cellStyle name="Total" xfId="44" builtinId="25" customBuiltin="1"/>
    <cellStyle name="Warning Text" xfId="4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1</xdr:col>
      <xdr:colOff>1752600</xdr:colOff>
      <xdr:row>2</xdr:row>
      <xdr:rowOff>0</xdr:rowOff>
    </xdr:from>
    <xdr:to>
      <xdr:col>1</xdr:col>
      <xdr:colOff>1795556</xdr:colOff>
      <xdr:row>3</xdr:row>
      <xdr:rowOff>5184</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2362200" y="86868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40822</xdr:rowOff>
    </xdr:to>
    <xdr:sp macro="" textlink="">
      <xdr:nvSpPr>
        <xdr:cNvPr id="3" name="Text Box 2">
          <a:extLst>
            <a:ext uri="{FF2B5EF4-FFF2-40B4-BE49-F238E27FC236}">
              <a16:creationId xmlns:a16="http://schemas.microsoft.com/office/drawing/2014/main" id="{00000000-0008-0000-0600-000003000000}"/>
            </a:ext>
          </a:extLst>
        </xdr:cNvPr>
        <xdr:cNvSpPr txBox="1">
          <a:spLocks noChangeArrowheads="1"/>
        </xdr:cNvSpPr>
      </xdr:nvSpPr>
      <xdr:spPr bwMode="auto">
        <a:xfrm>
          <a:off x="2362200" y="86868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152400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2362200" y="84867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38100</xdr:rowOff>
    </xdr:to>
    <xdr:sp macro="" textlink="">
      <xdr:nvSpPr>
        <xdr:cNvPr id="5" name="Text Box 2">
          <a:extLst>
            <a:ext uri="{FF2B5EF4-FFF2-40B4-BE49-F238E27FC236}">
              <a16:creationId xmlns:a16="http://schemas.microsoft.com/office/drawing/2014/main" id="{00000000-0008-0000-0600-000005000000}"/>
            </a:ext>
          </a:extLst>
        </xdr:cNvPr>
        <xdr:cNvSpPr txBox="1">
          <a:spLocks noChangeArrowheads="1"/>
        </xdr:cNvSpPr>
      </xdr:nvSpPr>
      <xdr:spPr bwMode="auto">
        <a:xfrm>
          <a:off x="2362200" y="8486775"/>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152400</xdr:rowOff>
    </xdr:to>
    <xdr:sp macro="" textlink="">
      <xdr:nvSpPr>
        <xdr:cNvPr id="10" name="Text Box 1">
          <a:extLst>
            <a:ext uri="{FF2B5EF4-FFF2-40B4-BE49-F238E27FC236}">
              <a16:creationId xmlns:a16="http://schemas.microsoft.com/office/drawing/2014/main" id="{00000000-0008-0000-0600-00000A000000}"/>
            </a:ext>
          </a:extLst>
        </xdr:cNvPr>
        <xdr:cNvSpPr txBox="1">
          <a:spLocks noChangeArrowheads="1"/>
        </xdr:cNvSpPr>
      </xdr:nvSpPr>
      <xdr:spPr bwMode="auto">
        <a:xfrm>
          <a:off x="2362200" y="86868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38100</xdr:rowOff>
    </xdr:to>
    <xdr:sp macro="" textlink="">
      <xdr:nvSpPr>
        <xdr:cNvPr id="11" name="Text Box 2">
          <a:extLst>
            <a:ext uri="{FF2B5EF4-FFF2-40B4-BE49-F238E27FC236}">
              <a16:creationId xmlns:a16="http://schemas.microsoft.com/office/drawing/2014/main" id="{00000000-0008-0000-0600-00000B000000}"/>
            </a:ext>
          </a:extLst>
        </xdr:cNvPr>
        <xdr:cNvSpPr txBox="1">
          <a:spLocks noChangeArrowheads="1"/>
        </xdr:cNvSpPr>
      </xdr:nvSpPr>
      <xdr:spPr bwMode="auto">
        <a:xfrm>
          <a:off x="2362200" y="86868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152400</xdr:rowOff>
    </xdr:to>
    <xdr:sp macro="" textlink="">
      <xdr:nvSpPr>
        <xdr:cNvPr id="12" name="Text Box 1">
          <a:extLst>
            <a:ext uri="{FF2B5EF4-FFF2-40B4-BE49-F238E27FC236}">
              <a16:creationId xmlns:a16="http://schemas.microsoft.com/office/drawing/2014/main" id="{00000000-0008-0000-0600-00000C000000}"/>
            </a:ext>
          </a:extLst>
        </xdr:cNvPr>
        <xdr:cNvSpPr txBox="1">
          <a:spLocks noChangeArrowheads="1"/>
        </xdr:cNvSpPr>
      </xdr:nvSpPr>
      <xdr:spPr bwMode="auto">
        <a:xfrm>
          <a:off x="2362200" y="84867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2</xdr:row>
      <xdr:rowOff>0</xdr:rowOff>
    </xdr:from>
    <xdr:to>
      <xdr:col>1</xdr:col>
      <xdr:colOff>1828800</xdr:colOff>
      <xdr:row>2</xdr:row>
      <xdr:rowOff>38100</xdr:rowOff>
    </xdr:to>
    <xdr:sp macro="" textlink="">
      <xdr:nvSpPr>
        <xdr:cNvPr id="13" name="Text Box 2">
          <a:extLst>
            <a:ext uri="{FF2B5EF4-FFF2-40B4-BE49-F238E27FC236}">
              <a16:creationId xmlns:a16="http://schemas.microsoft.com/office/drawing/2014/main" id="{00000000-0008-0000-0600-00000D000000}"/>
            </a:ext>
          </a:extLst>
        </xdr:cNvPr>
        <xdr:cNvSpPr txBox="1">
          <a:spLocks noChangeArrowheads="1"/>
        </xdr:cNvSpPr>
      </xdr:nvSpPr>
      <xdr:spPr bwMode="auto">
        <a:xfrm>
          <a:off x="2362200" y="8486775"/>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17</xdr:row>
      <xdr:rowOff>0</xdr:rowOff>
    </xdr:from>
    <xdr:to>
      <xdr:col>1</xdr:col>
      <xdr:colOff>1828800</xdr:colOff>
      <xdr:row>17</xdr:row>
      <xdr:rowOff>152400</xdr:rowOff>
    </xdr:to>
    <xdr:sp macro="" textlink="">
      <xdr:nvSpPr>
        <xdr:cNvPr id="18" name="Text Box 1">
          <a:extLst>
            <a:ext uri="{FF2B5EF4-FFF2-40B4-BE49-F238E27FC236}">
              <a16:creationId xmlns:a16="http://schemas.microsoft.com/office/drawing/2014/main" id="{00000000-0008-0000-0600-000012000000}"/>
            </a:ext>
          </a:extLst>
        </xdr:cNvPr>
        <xdr:cNvSpPr txBox="1">
          <a:spLocks noChangeArrowheads="1"/>
        </xdr:cNvSpPr>
      </xdr:nvSpPr>
      <xdr:spPr bwMode="auto">
        <a:xfrm>
          <a:off x="2362200" y="8686800"/>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17</xdr:row>
      <xdr:rowOff>0</xdr:rowOff>
    </xdr:from>
    <xdr:to>
      <xdr:col>1</xdr:col>
      <xdr:colOff>1828800</xdr:colOff>
      <xdr:row>17</xdr:row>
      <xdr:rowOff>38100</xdr:rowOff>
    </xdr:to>
    <xdr:sp macro="" textlink="">
      <xdr:nvSpPr>
        <xdr:cNvPr id="19" name="Text Box 2">
          <a:extLst>
            <a:ext uri="{FF2B5EF4-FFF2-40B4-BE49-F238E27FC236}">
              <a16:creationId xmlns:a16="http://schemas.microsoft.com/office/drawing/2014/main" id="{00000000-0008-0000-0600-000013000000}"/>
            </a:ext>
          </a:extLst>
        </xdr:cNvPr>
        <xdr:cNvSpPr txBox="1">
          <a:spLocks noChangeArrowheads="1"/>
        </xdr:cNvSpPr>
      </xdr:nvSpPr>
      <xdr:spPr bwMode="auto">
        <a:xfrm>
          <a:off x="2362200" y="8686800"/>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16</xdr:row>
      <xdr:rowOff>0</xdr:rowOff>
    </xdr:from>
    <xdr:to>
      <xdr:col>1</xdr:col>
      <xdr:colOff>1828800</xdr:colOff>
      <xdr:row>16</xdr:row>
      <xdr:rowOff>152400</xdr:rowOff>
    </xdr:to>
    <xdr:sp macro="" textlink="">
      <xdr:nvSpPr>
        <xdr:cNvPr id="20" name="Text Box 1">
          <a:extLst>
            <a:ext uri="{FF2B5EF4-FFF2-40B4-BE49-F238E27FC236}">
              <a16:creationId xmlns:a16="http://schemas.microsoft.com/office/drawing/2014/main" id="{00000000-0008-0000-0600-000014000000}"/>
            </a:ext>
          </a:extLst>
        </xdr:cNvPr>
        <xdr:cNvSpPr txBox="1">
          <a:spLocks noChangeArrowheads="1"/>
        </xdr:cNvSpPr>
      </xdr:nvSpPr>
      <xdr:spPr bwMode="auto">
        <a:xfrm>
          <a:off x="2362200" y="8486775"/>
          <a:ext cx="762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1752600</xdr:colOff>
      <xdr:row>16</xdr:row>
      <xdr:rowOff>0</xdr:rowOff>
    </xdr:from>
    <xdr:to>
      <xdr:col>1</xdr:col>
      <xdr:colOff>1828800</xdr:colOff>
      <xdr:row>16</xdr:row>
      <xdr:rowOff>38100</xdr:rowOff>
    </xdr:to>
    <xdr:sp macro="" textlink="">
      <xdr:nvSpPr>
        <xdr:cNvPr id="21" name="Text Box 2">
          <a:extLst>
            <a:ext uri="{FF2B5EF4-FFF2-40B4-BE49-F238E27FC236}">
              <a16:creationId xmlns:a16="http://schemas.microsoft.com/office/drawing/2014/main" id="{00000000-0008-0000-0600-000015000000}"/>
            </a:ext>
          </a:extLst>
        </xdr:cNvPr>
        <xdr:cNvSpPr txBox="1">
          <a:spLocks noChangeArrowheads="1"/>
        </xdr:cNvSpPr>
      </xdr:nvSpPr>
      <xdr:spPr bwMode="auto">
        <a:xfrm>
          <a:off x="2362200" y="8486775"/>
          <a:ext cx="762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79"/>
  <sheetViews>
    <sheetView view="pageBreakPreview" topLeftCell="A23" zoomScale="70" zoomScaleNormal="100" zoomScaleSheetLayoutView="70" zoomScalePageLayoutView="50" workbookViewId="0">
      <selection activeCell="A23" sqref="A23:F30"/>
    </sheetView>
  </sheetViews>
  <sheetFormatPr defaultColWidth="9.109375" defaultRowHeight="13.2" x14ac:dyDescent="0.25"/>
  <cols>
    <col min="1" max="1" width="9.109375" style="31"/>
    <col min="2" max="2" width="79.5546875" style="29" customWidth="1"/>
    <col min="3" max="3" width="7" style="31" customWidth="1"/>
    <col min="4" max="4" width="16.6640625" style="34" customWidth="1"/>
    <col min="5" max="5" width="13.5546875" style="40" customWidth="1"/>
    <col min="6" max="6" width="21.6640625" style="29" customWidth="1"/>
    <col min="7" max="7" width="12.88671875" style="29" bestFit="1" customWidth="1"/>
    <col min="8" max="8" width="28.33203125" style="29" customWidth="1"/>
    <col min="9" max="9" width="21.44140625" style="29" customWidth="1"/>
    <col min="10" max="10" width="21.88671875" style="29" customWidth="1"/>
    <col min="11" max="16384" width="9.109375" style="29"/>
  </cols>
  <sheetData>
    <row r="2" spans="1:6" ht="13.8" thickBot="1" x14ac:dyDescent="0.3"/>
    <row r="3" spans="1:6" x14ac:dyDescent="0.25">
      <c r="A3" s="74"/>
      <c r="B3" s="75"/>
      <c r="C3" s="76"/>
      <c r="D3" s="77"/>
      <c r="E3" s="78"/>
      <c r="F3" s="79"/>
    </row>
    <row r="4" spans="1:6" x14ac:dyDescent="0.25">
      <c r="A4" s="71"/>
      <c r="F4" s="80"/>
    </row>
    <row r="5" spans="1:6" x14ac:dyDescent="0.25">
      <c r="A5" s="71"/>
      <c r="F5" s="80"/>
    </row>
    <row r="6" spans="1:6" x14ac:dyDescent="0.25">
      <c r="A6" s="71"/>
      <c r="F6" s="80"/>
    </row>
    <row r="7" spans="1:6" x14ac:dyDescent="0.25">
      <c r="A7" s="71"/>
      <c r="F7" s="80"/>
    </row>
    <row r="8" spans="1:6" x14ac:dyDescent="0.25">
      <c r="A8" s="71"/>
      <c r="F8" s="80"/>
    </row>
    <row r="9" spans="1:6" x14ac:dyDescent="0.25">
      <c r="A9" s="71"/>
      <c r="F9" s="80"/>
    </row>
    <row r="10" spans="1:6" x14ac:dyDescent="0.25">
      <c r="A10" s="71"/>
      <c r="F10" s="80"/>
    </row>
    <row r="11" spans="1:6" x14ac:dyDescent="0.25">
      <c r="A11" s="71"/>
      <c r="F11" s="80"/>
    </row>
    <row r="12" spans="1:6" x14ac:dyDescent="0.25">
      <c r="A12" s="71"/>
      <c r="F12" s="80"/>
    </row>
    <row r="13" spans="1:6" x14ac:dyDescent="0.25">
      <c r="A13" s="71"/>
      <c r="F13" s="80"/>
    </row>
    <row r="14" spans="1:6" x14ac:dyDescent="0.25">
      <c r="A14" s="71"/>
      <c r="F14" s="80"/>
    </row>
    <row r="15" spans="1:6" x14ac:dyDescent="0.25">
      <c r="A15" s="71"/>
      <c r="F15" s="80"/>
    </row>
    <row r="16" spans="1:6" x14ac:dyDescent="0.25">
      <c r="A16" s="71"/>
      <c r="F16" s="80"/>
    </row>
    <row r="17" spans="1:6" x14ac:dyDescent="0.25">
      <c r="A17" s="71"/>
      <c r="F17" s="80"/>
    </row>
    <row r="18" spans="1:6" x14ac:dyDescent="0.25">
      <c r="A18" s="71"/>
      <c r="F18" s="80"/>
    </row>
    <row r="19" spans="1:6" x14ac:dyDescent="0.25">
      <c r="A19" s="71"/>
      <c r="F19" s="80"/>
    </row>
    <row r="20" spans="1:6" x14ac:dyDescent="0.25">
      <c r="A20" s="71"/>
      <c r="F20" s="80"/>
    </row>
    <row r="21" spans="1:6" x14ac:dyDescent="0.25">
      <c r="A21" s="71"/>
      <c r="F21" s="80"/>
    </row>
    <row r="22" spans="1:6" ht="13.8" thickBot="1" x14ac:dyDescent="0.3">
      <c r="A22" s="71"/>
      <c r="F22" s="80"/>
    </row>
    <row r="23" spans="1:6" ht="12.75" customHeight="1" x14ac:dyDescent="0.25">
      <c r="A23" s="143" t="s">
        <v>38</v>
      </c>
      <c r="B23" s="144"/>
      <c r="C23" s="144"/>
      <c r="D23" s="144"/>
      <c r="E23" s="144"/>
      <c r="F23" s="145"/>
    </row>
    <row r="24" spans="1:6" x14ac:dyDescent="0.25">
      <c r="A24" s="146"/>
      <c r="B24" s="147"/>
      <c r="C24" s="147"/>
      <c r="D24" s="147"/>
      <c r="E24" s="147"/>
      <c r="F24" s="148"/>
    </row>
    <row r="25" spans="1:6" ht="12.75" customHeight="1" x14ac:dyDescent="0.25">
      <c r="A25" s="146"/>
      <c r="B25" s="147"/>
      <c r="C25" s="147"/>
      <c r="D25" s="147"/>
      <c r="E25" s="147"/>
      <c r="F25" s="148"/>
    </row>
    <row r="26" spans="1:6" x14ac:dyDescent="0.25">
      <c r="A26" s="146"/>
      <c r="B26" s="147"/>
      <c r="C26" s="147"/>
      <c r="D26" s="147"/>
      <c r="E26" s="147"/>
      <c r="F26" s="148"/>
    </row>
    <row r="27" spans="1:6" ht="12.75" customHeight="1" x14ac:dyDescent="0.25">
      <c r="A27" s="146"/>
      <c r="B27" s="147"/>
      <c r="C27" s="147"/>
      <c r="D27" s="147"/>
      <c r="E27" s="147"/>
      <c r="F27" s="148"/>
    </row>
    <row r="28" spans="1:6" x14ac:dyDescent="0.25">
      <c r="A28" s="146"/>
      <c r="B28" s="147"/>
      <c r="C28" s="147"/>
      <c r="D28" s="147"/>
      <c r="E28" s="147"/>
      <c r="F28" s="148"/>
    </row>
    <row r="29" spans="1:6" x14ac:dyDescent="0.25">
      <c r="A29" s="146"/>
      <c r="B29" s="147"/>
      <c r="C29" s="147"/>
      <c r="D29" s="147"/>
      <c r="E29" s="147"/>
      <c r="F29" s="148"/>
    </row>
    <row r="30" spans="1:6" ht="35.25" customHeight="1" thickBot="1" x14ac:dyDescent="0.3">
      <c r="A30" s="149"/>
      <c r="B30" s="150"/>
      <c r="C30" s="150"/>
      <c r="D30" s="150"/>
      <c r="E30" s="150"/>
      <c r="F30" s="151"/>
    </row>
    <row r="31" spans="1:6" x14ac:dyDescent="0.25">
      <c r="A31" s="71"/>
      <c r="F31" s="80"/>
    </row>
    <row r="32" spans="1:6" x14ac:dyDescent="0.25">
      <c r="A32" s="71"/>
      <c r="F32" s="80"/>
    </row>
    <row r="33" spans="1:6" x14ac:dyDescent="0.25">
      <c r="A33" s="71"/>
      <c r="F33" s="80"/>
    </row>
    <row r="34" spans="1:6" x14ac:dyDescent="0.25">
      <c r="A34" s="71"/>
      <c r="F34" s="80"/>
    </row>
    <row r="35" spans="1:6" x14ac:dyDescent="0.25">
      <c r="A35" s="71"/>
      <c r="F35" s="80"/>
    </row>
    <row r="36" spans="1:6" x14ac:dyDescent="0.25">
      <c r="A36" s="71"/>
      <c r="F36" s="80"/>
    </row>
    <row r="37" spans="1:6" x14ac:dyDescent="0.25">
      <c r="A37" s="71"/>
      <c r="F37" s="80"/>
    </row>
    <row r="38" spans="1:6" x14ac:dyDescent="0.25">
      <c r="A38" s="71"/>
      <c r="F38" s="80"/>
    </row>
    <row r="39" spans="1:6" x14ac:dyDescent="0.25">
      <c r="A39" s="71"/>
      <c r="F39" s="80"/>
    </row>
    <row r="40" spans="1:6" x14ac:dyDescent="0.25">
      <c r="A40" s="71"/>
      <c r="F40" s="80"/>
    </row>
    <row r="41" spans="1:6" x14ac:dyDescent="0.25">
      <c r="A41" s="71"/>
      <c r="F41" s="80"/>
    </row>
    <row r="42" spans="1:6" x14ac:dyDescent="0.25">
      <c r="A42" s="71"/>
      <c r="F42" s="80"/>
    </row>
    <row r="43" spans="1:6" x14ac:dyDescent="0.25">
      <c r="A43" s="71"/>
      <c r="F43" s="80"/>
    </row>
    <row r="44" spans="1:6" x14ac:dyDescent="0.25">
      <c r="A44" s="71"/>
      <c r="F44" s="80"/>
    </row>
    <row r="45" spans="1:6" x14ac:dyDescent="0.25">
      <c r="A45" s="71"/>
      <c r="F45" s="80"/>
    </row>
    <row r="46" spans="1:6" x14ac:dyDescent="0.25">
      <c r="A46" s="71"/>
      <c r="F46" s="80"/>
    </row>
    <row r="47" spans="1:6" x14ac:dyDescent="0.25">
      <c r="A47" s="71"/>
      <c r="F47" s="80"/>
    </row>
    <row r="48" spans="1:6" x14ac:dyDescent="0.25">
      <c r="A48" s="71"/>
      <c r="F48" s="80"/>
    </row>
    <row r="49" spans="1:6" x14ac:dyDescent="0.25">
      <c r="A49" s="71"/>
      <c r="F49" s="80"/>
    </row>
    <row r="50" spans="1:6" x14ac:dyDescent="0.25">
      <c r="A50" s="71"/>
      <c r="F50" s="80"/>
    </row>
    <row r="51" spans="1:6" x14ac:dyDescent="0.25">
      <c r="A51" s="71"/>
      <c r="F51" s="80"/>
    </row>
    <row r="52" spans="1:6" x14ac:dyDescent="0.25">
      <c r="A52" s="71"/>
      <c r="F52" s="80"/>
    </row>
    <row r="53" spans="1:6" x14ac:dyDescent="0.25">
      <c r="A53" s="71"/>
      <c r="F53" s="80"/>
    </row>
    <row r="54" spans="1:6" x14ac:dyDescent="0.25">
      <c r="A54" s="71"/>
      <c r="F54" s="80"/>
    </row>
    <row r="55" spans="1:6" x14ac:dyDescent="0.25">
      <c r="A55" s="71"/>
      <c r="F55" s="80"/>
    </row>
    <row r="56" spans="1:6" x14ac:dyDescent="0.25">
      <c r="A56" s="71"/>
      <c r="F56" s="80"/>
    </row>
    <row r="57" spans="1:6" x14ac:dyDescent="0.25">
      <c r="A57" s="71"/>
      <c r="F57" s="80"/>
    </row>
    <row r="58" spans="1:6" x14ac:dyDescent="0.25">
      <c r="A58" s="71"/>
      <c r="F58" s="80"/>
    </row>
    <row r="59" spans="1:6" x14ac:dyDescent="0.25">
      <c r="A59" s="71"/>
      <c r="F59" s="80"/>
    </row>
    <row r="60" spans="1:6" x14ac:dyDescent="0.25">
      <c r="A60" s="71"/>
      <c r="F60" s="80"/>
    </row>
    <row r="61" spans="1:6" x14ac:dyDescent="0.25">
      <c r="A61" s="71"/>
      <c r="F61" s="80"/>
    </row>
    <row r="62" spans="1:6" x14ac:dyDescent="0.25">
      <c r="A62" s="71"/>
      <c r="F62" s="80"/>
    </row>
    <row r="63" spans="1:6" x14ac:dyDescent="0.25">
      <c r="A63" s="71"/>
      <c r="F63" s="80"/>
    </row>
    <row r="64" spans="1:6" x14ac:dyDescent="0.25">
      <c r="A64" s="71"/>
      <c r="F64" s="80"/>
    </row>
    <row r="65" spans="1:6" x14ac:dyDescent="0.25">
      <c r="A65" s="71"/>
      <c r="F65" s="80"/>
    </row>
    <row r="66" spans="1:6" x14ac:dyDescent="0.25">
      <c r="A66" s="71"/>
      <c r="F66" s="80"/>
    </row>
    <row r="67" spans="1:6" x14ac:dyDescent="0.25">
      <c r="A67" s="71"/>
      <c r="F67" s="80"/>
    </row>
    <row r="68" spans="1:6" x14ac:dyDescent="0.25">
      <c r="A68" s="71"/>
      <c r="F68" s="80"/>
    </row>
    <row r="69" spans="1:6" x14ac:dyDescent="0.25">
      <c r="A69" s="71"/>
      <c r="F69" s="80"/>
    </row>
    <row r="70" spans="1:6" x14ac:dyDescent="0.25">
      <c r="A70" s="71"/>
      <c r="F70" s="80"/>
    </row>
    <row r="71" spans="1:6" x14ac:dyDescent="0.25">
      <c r="A71" s="71"/>
      <c r="F71" s="80"/>
    </row>
    <row r="72" spans="1:6" x14ac:dyDescent="0.25">
      <c r="A72" s="71"/>
      <c r="F72" s="80"/>
    </row>
    <row r="73" spans="1:6" x14ac:dyDescent="0.25">
      <c r="A73" s="71"/>
      <c r="F73" s="80"/>
    </row>
    <row r="74" spans="1:6" x14ac:dyDescent="0.25">
      <c r="A74" s="71"/>
      <c r="F74" s="80"/>
    </row>
    <row r="75" spans="1:6" x14ac:dyDescent="0.25">
      <c r="A75" s="71"/>
      <c r="F75" s="80"/>
    </row>
    <row r="76" spans="1:6" x14ac:dyDescent="0.25">
      <c r="A76" s="71"/>
      <c r="F76" s="80"/>
    </row>
    <row r="77" spans="1:6" x14ac:dyDescent="0.25">
      <c r="A77" s="71"/>
      <c r="F77" s="80"/>
    </row>
    <row r="78" spans="1:6" x14ac:dyDescent="0.25">
      <c r="A78" s="71"/>
      <c r="F78" s="80"/>
    </row>
    <row r="79" spans="1:6" ht="13.8" thickBot="1" x14ac:dyDescent="0.3">
      <c r="A79" s="81"/>
      <c r="B79" s="82"/>
      <c r="C79" s="83"/>
      <c r="D79" s="84"/>
      <c r="E79" s="85"/>
      <c r="F79" s="86"/>
    </row>
  </sheetData>
  <mergeCells count="1">
    <mergeCell ref="A23:F30"/>
  </mergeCells>
  <pageMargins left="0.74803149606299213" right="0.74803149606299213" top="0.98425196850393704" bottom="0.98425196850393704" header="0.51181102362204722" footer="0.51181102362204722"/>
  <pageSetup paperSize="9" scale="65" fitToHeight="10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5"/>
  <sheetViews>
    <sheetView view="pageBreakPreview" topLeftCell="A9" zoomScale="90" zoomScaleNormal="100" zoomScaleSheetLayoutView="90" zoomScalePageLayoutView="50" workbookViewId="0">
      <selection activeCell="B20" sqref="B20"/>
    </sheetView>
  </sheetViews>
  <sheetFormatPr defaultColWidth="9.109375" defaultRowHeight="13.2" x14ac:dyDescent="0.25"/>
  <cols>
    <col min="1" max="1" width="9.109375" style="31"/>
    <col min="2" max="2" width="79.5546875" style="29" customWidth="1"/>
    <col min="3" max="3" width="7" style="31" customWidth="1"/>
    <col min="4" max="4" width="16.6640625" style="34" customWidth="1"/>
    <col min="5" max="5" width="13.5546875" style="40" customWidth="1"/>
    <col min="6" max="6" width="21.6640625" style="29" customWidth="1"/>
    <col min="7" max="7" width="12.88671875" style="29" bestFit="1" customWidth="1"/>
    <col min="8" max="8" width="28.33203125" style="29" customWidth="1"/>
    <col min="9" max="9" width="21.44140625" style="29" customWidth="1"/>
    <col min="10" max="10" width="21.88671875" style="29" customWidth="1"/>
    <col min="11" max="16384" width="9.109375" style="29"/>
  </cols>
  <sheetData>
    <row r="1" spans="1:8" ht="13.8" thickBot="1" x14ac:dyDescent="0.3"/>
    <row r="2" spans="1:8" ht="18" x14ac:dyDescent="0.35">
      <c r="A2" s="93" t="s">
        <v>14</v>
      </c>
      <c r="B2" s="94"/>
      <c r="C2" s="94"/>
      <c r="D2" s="95"/>
      <c r="E2" s="95"/>
      <c r="F2" s="96"/>
    </row>
    <row r="3" spans="1:8" x14ac:dyDescent="0.25">
      <c r="A3" s="97"/>
      <c r="B3" s="98"/>
      <c r="C3" s="98"/>
      <c r="D3" s="98"/>
      <c r="E3" s="98"/>
      <c r="F3" s="99"/>
    </row>
    <row r="4" spans="1:8" ht="18" x14ac:dyDescent="0.35">
      <c r="A4" s="100" t="s">
        <v>15</v>
      </c>
      <c r="B4" s="101"/>
      <c r="C4" s="101"/>
      <c r="D4" s="102"/>
      <c r="E4" s="102"/>
      <c r="F4" s="103"/>
    </row>
    <row r="5" spans="1:8" x14ac:dyDescent="0.25">
      <c r="A5" s="104"/>
      <c r="B5" s="105"/>
      <c r="C5" s="105"/>
      <c r="D5" s="106"/>
      <c r="E5" s="106"/>
      <c r="F5" s="107"/>
    </row>
    <row r="6" spans="1:8" ht="13.8" x14ac:dyDescent="0.25">
      <c r="A6" s="108" t="s">
        <v>85</v>
      </c>
      <c r="B6" s="109"/>
      <c r="C6" s="110"/>
      <c r="D6" s="110"/>
      <c r="E6" s="111"/>
      <c r="F6" s="112"/>
    </row>
    <row r="7" spans="1:8" ht="13.8" x14ac:dyDescent="0.25">
      <c r="A7" s="113" t="s">
        <v>16</v>
      </c>
      <c r="B7" s="114"/>
      <c r="C7" s="115"/>
      <c r="D7" s="115"/>
      <c r="E7" s="116"/>
      <c r="F7" s="117"/>
    </row>
    <row r="8" spans="1:8" ht="13.8" thickBot="1" x14ac:dyDescent="0.3">
      <c r="A8" s="81"/>
      <c r="B8" s="82"/>
      <c r="C8" s="83"/>
      <c r="D8" s="84"/>
      <c r="E8" s="85"/>
      <c r="F8" s="86"/>
    </row>
    <row r="9" spans="1:8" s="1" customFormat="1" ht="51" thickBot="1" x14ac:dyDescent="0.3">
      <c r="A9" s="87" t="s">
        <v>0</v>
      </c>
      <c r="B9" s="88" t="s">
        <v>1</v>
      </c>
      <c r="C9" s="89" t="s">
        <v>2</v>
      </c>
      <c r="D9" s="90" t="s">
        <v>3</v>
      </c>
      <c r="E9" s="91" t="s">
        <v>4</v>
      </c>
      <c r="F9" s="90" t="s">
        <v>5</v>
      </c>
    </row>
    <row r="10" spans="1:8" s="2" customFormat="1" ht="13.8" x14ac:dyDescent="0.25">
      <c r="A10" s="9"/>
      <c r="B10" s="7"/>
      <c r="C10" s="9"/>
      <c r="D10" s="33"/>
      <c r="E10" s="39"/>
      <c r="F10" s="12"/>
    </row>
    <row r="11" spans="1:8" s="1" customFormat="1" ht="14.25" customHeight="1" x14ac:dyDescent="0.25">
      <c r="A11" s="9"/>
      <c r="B11" s="7" t="s">
        <v>8</v>
      </c>
      <c r="C11" s="9"/>
      <c r="D11" s="33"/>
      <c r="E11" s="39"/>
      <c r="F11" s="10"/>
      <c r="H11" s="32"/>
    </row>
    <row r="12" spans="1:8" s="6" customFormat="1" ht="14.25" customHeight="1" x14ac:dyDescent="0.25">
      <c r="A12" s="8"/>
      <c r="B12" s="7"/>
      <c r="C12" s="3"/>
      <c r="D12" s="5"/>
      <c r="E12" s="39"/>
      <c r="F12" s="12"/>
      <c r="H12" s="37"/>
    </row>
    <row r="13" spans="1:8" s="6" customFormat="1" ht="14.25" customHeight="1" x14ac:dyDescent="0.25">
      <c r="A13" s="119">
        <f>1+0.001</f>
        <v>1.0009999999999999</v>
      </c>
      <c r="B13" s="7" t="s">
        <v>9</v>
      </c>
      <c r="C13" s="9" t="s">
        <v>6</v>
      </c>
      <c r="D13" s="5">
        <v>0</v>
      </c>
      <c r="E13" s="3">
        <v>1</v>
      </c>
      <c r="F13" s="92">
        <f t="shared" ref="F13:F21" si="0">D13*E13</f>
        <v>0</v>
      </c>
      <c r="H13" s="32"/>
    </row>
    <row r="14" spans="1:8" s="6" customFormat="1" ht="14.25" customHeight="1" x14ac:dyDescent="0.25">
      <c r="A14" s="8"/>
      <c r="B14" s="7"/>
      <c r="C14" s="3"/>
      <c r="D14" s="5"/>
      <c r="E14" s="3"/>
      <c r="F14" s="92"/>
      <c r="H14" s="37"/>
    </row>
    <row r="15" spans="1:8" s="6" customFormat="1" ht="14.25" customHeight="1" x14ac:dyDescent="0.25">
      <c r="A15" s="119">
        <f>A13+0.001</f>
        <v>1.0019999999999998</v>
      </c>
      <c r="B15" s="7" t="s">
        <v>10</v>
      </c>
      <c r="C15" s="9" t="s">
        <v>6</v>
      </c>
      <c r="D15" s="5">
        <v>0</v>
      </c>
      <c r="E15" s="39">
        <v>1</v>
      </c>
      <c r="F15" s="92">
        <f t="shared" si="0"/>
        <v>0</v>
      </c>
      <c r="H15" s="32"/>
    </row>
    <row r="16" spans="1:8" s="6" customFormat="1" ht="14.25" customHeight="1" x14ac:dyDescent="0.25">
      <c r="A16" s="8"/>
      <c r="B16" s="7"/>
      <c r="C16" s="3"/>
      <c r="D16" s="5"/>
      <c r="E16" s="3"/>
      <c r="F16" s="92"/>
    </row>
    <row r="17" spans="1:6" s="142" customFormat="1" ht="14.25" customHeight="1" x14ac:dyDescent="0.25">
      <c r="A17" s="119">
        <f>A15+0.001</f>
        <v>1.0029999999999997</v>
      </c>
      <c r="B17" s="7" t="s">
        <v>28</v>
      </c>
      <c r="C17" s="9" t="s">
        <v>6</v>
      </c>
      <c r="D17" s="5">
        <v>0</v>
      </c>
      <c r="E17" s="39">
        <v>1</v>
      </c>
      <c r="F17" s="92">
        <f t="shared" si="0"/>
        <v>0</v>
      </c>
    </row>
    <row r="18" spans="1:6" s="142" customFormat="1" ht="14.25" customHeight="1" x14ac:dyDescent="0.25">
      <c r="A18" s="8"/>
      <c r="B18" s="7"/>
      <c r="C18" s="9"/>
      <c r="D18" s="33"/>
      <c r="E18" s="39"/>
      <c r="F18" s="92"/>
    </row>
    <row r="19" spans="1:6" s="142" customFormat="1" ht="14.25" customHeight="1" x14ac:dyDescent="0.25">
      <c r="A19" s="119">
        <f>A17+0.001</f>
        <v>1.0039999999999996</v>
      </c>
      <c r="B19" s="7" t="s">
        <v>27</v>
      </c>
      <c r="C19" s="9" t="s">
        <v>6</v>
      </c>
      <c r="D19" s="5">
        <v>0</v>
      </c>
      <c r="E19" s="39">
        <v>1</v>
      </c>
      <c r="F19" s="92">
        <f t="shared" si="0"/>
        <v>0</v>
      </c>
    </row>
    <row r="20" spans="1:6" s="6" customFormat="1" ht="14.25" customHeight="1" x14ac:dyDescent="0.25">
      <c r="A20" s="9"/>
      <c r="B20" s="7"/>
      <c r="C20" s="9"/>
      <c r="D20" s="33"/>
      <c r="E20" s="39"/>
      <c r="F20" s="92"/>
    </row>
    <row r="21" spans="1:6" s="6" customFormat="1" ht="14.25" customHeight="1" x14ac:dyDescent="0.25">
      <c r="A21" s="119">
        <f>A19+0.001</f>
        <v>1.0049999999999994</v>
      </c>
      <c r="B21" s="7" t="s">
        <v>12</v>
      </c>
      <c r="C21" s="9" t="s">
        <v>6</v>
      </c>
      <c r="D21" s="5">
        <v>0</v>
      </c>
      <c r="E21" s="39">
        <v>1</v>
      </c>
      <c r="F21" s="92">
        <f t="shared" si="0"/>
        <v>0</v>
      </c>
    </row>
    <row r="22" spans="1:6" s="11" customFormat="1" ht="14.25" customHeight="1" x14ac:dyDescent="0.25">
      <c r="A22" s="3"/>
      <c r="B22" s="7"/>
      <c r="C22" s="3"/>
      <c r="D22" s="5"/>
      <c r="E22" s="3"/>
      <c r="F22" s="92"/>
    </row>
    <row r="23" spans="1:6" s="142" customFormat="1" ht="14.25" customHeight="1" x14ac:dyDescent="0.25">
      <c r="A23" s="119">
        <f>A21+0.001</f>
        <v>1.0059999999999993</v>
      </c>
      <c r="B23" s="7" t="s">
        <v>13</v>
      </c>
      <c r="C23" s="9" t="s">
        <v>6</v>
      </c>
      <c r="D23" s="5">
        <v>0</v>
      </c>
      <c r="E23" s="3">
        <v>1</v>
      </c>
      <c r="F23" s="92">
        <f t="shared" ref="F23" si="1">D23*E23</f>
        <v>0</v>
      </c>
    </row>
    <row r="24" spans="1:6" s="6" customFormat="1" ht="14.25" customHeight="1" x14ac:dyDescent="0.25">
      <c r="A24" s="8"/>
      <c r="B24" s="7"/>
      <c r="C24" s="9"/>
      <c r="D24" s="5"/>
      <c r="E24" s="3"/>
      <c r="F24" s="92"/>
    </row>
    <row r="25" spans="1:6" s="142" customFormat="1" ht="14.25" customHeight="1" x14ac:dyDescent="0.25">
      <c r="A25" s="119">
        <f>A23+0.001</f>
        <v>1.0069999999999992</v>
      </c>
      <c r="B25" s="7" t="s">
        <v>34</v>
      </c>
      <c r="C25" s="9" t="s">
        <v>6</v>
      </c>
      <c r="D25" s="5">
        <v>0</v>
      </c>
      <c r="E25" s="3">
        <v>1</v>
      </c>
      <c r="F25" s="92">
        <f t="shared" ref="F25" si="2">D25*E25</f>
        <v>0</v>
      </c>
    </row>
    <row r="26" spans="1:6" s="6" customFormat="1" ht="14.25" customHeight="1" x14ac:dyDescent="0.25">
      <c r="A26" s="8"/>
      <c r="B26" s="7"/>
      <c r="C26" s="9"/>
      <c r="D26" s="5"/>
      <c r="E26" s="3"/>
      <c r="F26" s="92"/>
    </row>
    <row r="27" spans="1:6" s="142" customFormat="1" ht="14.25" customHeight="1" x14ac:dyDescent="0.25">
      <c r="A27" s="119">
        <f>A25+0.001</f>
        <v>1.0079999999999991</v>
      </c>
      <c r="B27" s="7" t="s">
        <v>33</v>
      </c>
      <c r="C27" s="9" t="s">
        <v>6</v>
      </c>
      <c r="D27" s="5">
        <v>0</v>
      </c>
      <c r="E27" s="3">
        <v>1</v>
      </c>
      <c r="F27" s="92">
        <f t="shared" ref="F27" si="3">D27*E27</f>
        <v>0</v>
      </c>
    </row>
    <row r="28" spans="1:6" s="6" customFormat="1" ht="14.25" customHeight="1" x14ac:dyDescent="0.25">
      <c r="A28" s="119"/>
      <c r="B28" s="7"/>
      <c r="C28" s="9"/>
      <c r="D28" s="5"/>
      <c r="E28" s="3"/>
      <c r="F28" s="92"/>
    </row>
    <row r="29" spans="1:6" s="6" customFormat="1" ht="14.25" customHeight="1" x14ac:dyDescent="0.25">
      <c r="A29" s="119">
        <f t="shared" ref="A29:A31" si="4">A27+0.001</f>
        <v>1.008999999999999</v>
      </c>
      <c r="B29" s="7" t="s">
        <v>83</v>
      </c>
      <c r="C29" s="9" t="s">
        <v>6</v>
      </c>
      <c r="D29" s="5">
        <v>0</v>
      </c>
      <c r="E29" s="3">
        <v>1</v>
      </c>
      <c r="F29" s="92">
        <f t="shared" ref="F29" si="5">D29*E29</f>
        <v>0</v>
      </c>
    </row>
    <row r="30" spans="1:6" ht="13.8" x14ac:dyDescent="0.25">
      <c r="A30" s="119"/>
      <c r="C30" s="9"/>
      <c r="D30" s="5"/>
      <c r="E30" s="39"/>
      <c r="F30" s="5"/>
    </row>
    <row r="31" spans="1:6" s="6" customFormat="1" ht="35.25" customHeight="1" x14ac:dyDescent="0.25">
      <c r="A31" s="119">
        <f t="shared" si="4"/>
        <v>1.0099999999999989</v>
      </c>
      <c r="B31" s="140" t="s">
        <v>73</v>
      </c>
      <c r="C31" s="9" t="s">
        <v>6</v>
      </c>
      <c r="D31" s="5">
        <v>0</v>
      </c>
      <c r="E31" s="3">
        <v>1</v>
      </c>
      <c r="F31" s="92">
        <f t="shared" ref="F31" si="6">D31*E31</f>
        <v>0</v>
      </c>
    </row>
    <row r="32" spans="1:6" s="6" customFormat="1" ht="14.25" customHeight="1" thickBot="1" x14ac:dyDescent="0.3">
      <c r="A32" s="133"/>
      <c r="B32" s="61"/>
      <c r="C32" s="134"/>
      <c r="D32" s="41"/>
      <c r="E32" s="135"/>
      <c r="F32" s="41"/>
    </row>
    <row r="33" spans="1:6" ht="16.2" thickBot="1" x14ac:dyDescent="0.3">
      <c r="A33" s="14"/>
      <c r="B33" s="15"/>
      <c r="C33" s="16"/>
      <c r="D33" s="17"/>
      <c r="E33" s="17"/>
      <c r="F33" s="18"/>
    </row>
    <row r="34" spans="1:6" ht="16.2" thickBot="1" x14ac:dyDescent="0.3">
      <c r="A34" s="62"/>
      <c r="B34" s="26" t="s">
        <v>7</v>
      </c>
      <c r="C34" s="26"/>
      <c r="D34" s="19"/>
      <c r="E34" s="19"/>
      <c r="F34" s="72">
        <f>SUM(F11:F27)</f>
        <v>0</v>
      </c>
    </row>
    <row r="35" spans="1:6" ht="16.2" thickBot="1" x14ac:dyDescent="0.3">
      <c r="A35" s="20"/>
      <c r="B35" s="21"/>
      <c r="C35" s="22"/>
      <c r="D35" s="23"/>
      <c r="E35" s="23"/>
      <c r="F35" s="24"/>
    </row>
  </sheetData>
  <pageMargins left="0.74803149606299202" right="0.74803149606299202" top="0.98425196850393704" bottom="0.98425196850393704" header="0.511811023622047" footer="0.511811023622047"/>
  <pageSetup paperSize="9" scale="65" fitToHeight="10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83"/>
  <sheetViews>
    <sheetView tabSelected="1" topLeftCell="A145" zoomScaleNormal="100" zoomScaleSheetLayoutView="90" zoomScalePageLayoutView="50" workbookViewId="0">
      <selection activeCell="D154" sqref="D154"/>
    </sheetView>
  </sheetViews>
  <sheetFormatPr defaultColWidth="9.109375" defaultRowHeight="13.2" x14ac:dyDescent="0.25"/>
  <cols>
    <col min="1" max="1" width="9.109375" style="31"/>
    <col min="2" max="2" width="79.5546875" style="29" customWidth="1"/>
    <col min="3" max="3" width="7" style="31" customWidth="1"/>
    <col min="4" max="4" width="16.6640625" style="34" customWidth="1"/>
    <col min="5" max="5" width="13.5546875" style="40" customWidth="1"/>
    <col min="6" max="6" width="21.6640625" style="29" customWidth="1"/>
    <col min="7" max="7" width="12.88671875" style="29" bestFit="1" customWidth="1"/>
    <col min="8" max="8" width="28.33203125" style="29" customWidth="1"/>
    <col min="9" max="9" width="21.44140625" style="29" customWidth="1"/>
    <col min="10" max="10" width="21.88671875" style="29" customWidth="1"/>
    <col min="11" max="16384" width="9.109375" style="29"/>
  </cols>
  <sheetData>
    <row r="1" spans="1:8" ht="13.8" thickBot="1" x14ac:dyDescent="0.3"/>
    <row r="2" spans="1:8" ht="18" x14ac:dyDescent="0.35">
      <c r="A2" s="93" t="s">
        <v>72</v>
      </c>
      <c r="B2" s="94"/>
      <c r="C2" s="94"/>
      <c r="D2" s="95"/>
      <c r="E2" s="95"/>
      <c r="F2" s="96"/>
    </row>
    <row r="3" spans="1:8" x14ac:dyDescent="0.25">
      <c r="A3" s="97"/>
      <c r="B3" s="98"/>
      <c r="C3" s="98"/>
      <c r="D3" s="98"/>
      <c r="E3" s="98"/>
      <c r="F3" s="99"/>
    </row>
    <row r="4" spans="1:8" ht="18" x14ac:dyDescent="0.35">
      <c r="A4" s="100" t="s">
        <v>17</v>
      </c>
      <c r="B4" s="101"/>
      <c r="C4" s="101"/>
      <c r="D4" s="102"/>
      <c r="E4" s="102"/>
      <c r="F4" s="103"/>
    </row>
    <row r="5" spans="1:8" x14ac:dyDescent="0.25">
      <c r="A5" s="104"/>
      <c r="B5" s="105"/>
      <c r="C5" s="105"/>
      <c r="D5" s="106"/>
      <c r="E5" s="106"/>
      <c r="F5" s="107"/>
    </row>
    <row r="6" spans="1:8" ht="13.8" x14ac:dyDescent="0.25">
      <c r="A6" s="108" t="str">
        <f>'Preliminaries &amp; Generals'!A6</f>
        <v>BUILDING 2, 4, 24 (BATTERY CENTRE &amp; GYM), 25, 26 31 &amp; 49 FIRE HOSE REELS INSTALLATIONS</v>
      </c>
      <c r="B6" s="109"/>
      <c r="C6" s="110"/>
      <c r="D6" s="110"/>
      <c r="E6" s="111"/>
      <c r="F6" s="112"/>
    </row>
    <row r="7" spans="1:8" ht="13.8" x14ac:dyDescent="0.25">
      <c r="A7" s="113" t="s">
        <v>52</v>
      </c>
      <c r="B7" s="114"/>
      <c r="C7" s="115"/>
      <c r="D7" s="115"/>
      <c r="E7" s="116"/>
      <c r="F7" s="117"/>
    </row>
    <row r="8" spans="1:8" ht="13.8" thickBot="1" x14ac:dyDescent="0.3">
      <c r="A8" s="71"/>
      <c r="F8" s="80"/>
    </row>
    <row r="9" spans="1:8" s="1" customFormat="1" ht="51" thickBot="1" x14ac:dyDescent="0.3">
      <c r="A9" s="87" t="s">
        <v>0</v>
      </c>
      <c r="B9" s="88" t="s">
        <v>1</v>
      </c>
      <c r="C9" s="89" t="s">
        <v>2</v>
      </c>
      <c r="D9" s="90" t="s">
        <v>3</v>
      </c>
      <c r="E9" s="91" t="s">
        <v>4</v>
      </c>
      <c r="F9" s="90" t="s">
        <v>5</v>
      </c>
    </row>
    <row r="10" spans="1:8" s="2" customFormat="1" ht="13.8" x14ac:dyDescent="0.25">
      <c r="A10" s="139"/>
      <c r="B10" s="63"/>
      <c r="C10" s="25"/>
      <c r="D10" s="64"/>
      <c r="E10" s="65"/>
      <c r="F10" s="64"/>
    </row>
    <row r="11" spans="1:8" s="2" customFormat="1" ht="13.8" x14ac:dyDescent="0.25">
      <c r="A11" s="54"/>
      <c r="B11" s="131" t="s">
        <v>36</v>
      </c>
      <c r="C11" s="9"/>
      <c r="D11" s="5"/>
      <c r="E11" s="39"/>
      <c r="F11" s="92"/>
    </row>
    <row r="12" spans="1:8" s="2" customFormat="1" ht="13.8" x14ac:dyDescent="0.25">
      <c r="A12" s="54"/>
      <c r="B12" s="131"/>
      <c r="C12" s="9"/>
      <c r="D12" s="5"/>
      <c r="E12" s="39"/>
      <c r="F12" s="92"/>
    </row>
    <row r="13" spans="1:8" s="6" customFormat="1" ht="27.6" x14ac:dyDescent="0.25">
      <c r="A13" s="128">
        <f>2+0.001</f>
        <v>2.0009999999999999</v>
      </c>
      <c r="B13" s="7" t="s">
        <v>45</v>
      </c>
      <c r="C13" s="39" t="s">
        <v>11</v>
      </c>
      <c r="D13" s="5">
        <v>0</v>
      </c>
      <c r="E13" s="39">
        <v>2</v>
      </c>
      <c r="F13" s="92">
        <f t="shared" ref="F13:F14" si="0">D13*E13</f>
        <v>0</v>
      </c>
      <c r="H13" s="35"/>
    </row>
    <row r="14" spans="1:8" s="6" customFormat="1" ht="14.25" customHeight="1" x14ac:dyDescent="0.25">
      <c r="A14" s="128">
        <f t="shared" ref="A14:A24" si="1">A13+0.001</f>
        <v>2.0019999999999998</v>
      </c>
      <c r="B14" s="7" t="s">
        <v>77</v>
      </c>
      <c r="C14" s="9" t="s">
        <v>26</v>
      </c>
      <c r="D14" s="5">
        <v>0</v>
      </c>
      <c r="E14" s="39">
        <v>29</v>
      </c>
      <c r="F14" s="92">
        <f t="shared" si="0"/>
        <v>0</v>
      </c>
      <c r="H14" s="36"/>
    </row>
    <row r="15" spans="1:8" s="6" customFormat="1" ht="13.8" x14ac:dyDescent="0.25">
      <c r="A15" s="128">
        <f t="shared" si="1"/>
        <v>2.0029999999999997</v>
      </c>
      <c r="B15" s="7" t="s">
        <v>78</v>
      </c>
      <c r="C15" s="9" t="s">
        <v>26</v>
      </c>
      <c r="D15" s="5">
        <v>0</v>
      </c>
      <c r="E15" s="39">
        <v>4</v>
      </c>
      <c r="F15" s="92">
        <f t="shared" ref="F15:F18" si="2">D15*E15</f>
        <v>0</v>
      </c>
      <c r="H15" s="35"/>
    </row>
    <row r="16" spans="1:8" s="6" customFormat="1" ht="13.8" x14ac:dyDescent="0.25">
      <c r="A16" s="128">
        <f t="shared" si="1"/>
        <v>2.0039999999999996</v>
      </c>
      <c r="B16" s="7" t="s">
        <v>46</v>
      </c>
      <c r="C16" s="39" t="s">
        <v>11</v>
      </c>
      <c r="D16" s="5">
        <v>0</v>
      </c>
      <c r="E16" s="39">
        <v>26</v>
      </c>
      <c r="F16" s="92">
        <f t="shared" si="2"/>
        <v>0</v>
      </c>
      <c r="H16" s="35"/>
    </row>
    <row r="17" spans="1:8" s="6" customFormat="1" ht="13.8" x14ac:dyDescent="0.25">
      <c r="A17" s="128">
        <f t="shared" si="1"/>
        <v>2.0049999999999994</v>
      </c>
      <c r="B17" s="7" t="s">
        <v>47</v>
      </c>
      <c r="C17" s="39" t="s">
        <v>11</v>
      </c>
      <c r="D17" s="5">
        <v>0</v>
      </c>
      <c r="E17" s="39">
        <v>2</v>
      </c>
      <c r="F17" s="92">
        <f t="shared" ref="F17" si="3">D17*E17</f>
        <v>0</v>
      </c>
      <c r="H17" s="35"/>
    </row>
    <row r="18" spans="1:8" s="6" customFormat="1" ht="27.6" x14ac:dyDescent="0.25">
      <c r="A18" s="128">
        <f t="shared" si="1"/>
        <v>2.0059999999999993</v>
      </c>
      <c r="B18" s="7" t="s">
        <v>48</v>
      </c>
      <c r="C18" s="39" t="s">
        <v>35</v>
      </c>
      <c r="D18" s="5">
        <v>0</v>
      </c>
      <c r="E18" s="39">
        <v>1</v>
      </c>
      <c r="F18" s="92">
        <f t="shared" si="2"/>
        <v>0</v>
      </c>
      <c r="H18" s="35"/>
    </row>
    <row r="19" spans="1:8" s="6" customFormat="1" ht="13.8" x14ac:dyDescent="0.25">
      <c r="A19" s="128">
        <f t="shared" si="1"/>
        <v>2.0069999999999992</v>
      </c>
      <c r="B19" s="7" t="s">
        <v>50</v>
      </c>
      <c r="C19" s="39" t="s">
        <v>11</v>
      </c>
      <c r="D19" s="5">
        <v>0</v>
      </c>
      <c r="E19" s="39">
        <v>4</v>
      </c>
      <c r="F19" s="92">
        <f t="shared" ref="F19:F22" si="4">D19*E19</f>
        <v>0</v>
      </c>
      <c r="H19" s="35"/>
    </row>
    <row r="20" spans="1:8" s="6" customFormat="1" ht="13.8" x14ac:dyDescent="0.25">
      <c r="A20" s="128">
        <f t="shared" si="1"/>
        <v>2.0079999999999991</v>
      </c>
      <c r="B20" s="7" t="s">
        <v>51</v>
      </c>
      <c r="C20" s="39" t="s">
        <v>11</v>
      </c>
      <c r="D20" s="5">
        <v>0</v>
      </c>
      <c r="E20" s="39">
        <v>2</v>
      </c>
      <c r="F20" s="92">
        <f t="shared" ref="F20" si="5">D20*E20</f>
        <v>0</v>
      </c>
      <c r="H20" s="35"/>
    </row>
    <row r="21" spans="1:8" s="6" customFormat="1" ht="13.8" x14ac:dyDescent="0.25">
      <c r="A21" s="128">
        <f t="shared" si="1"/>
        <v>2.008999999999999</v>
      </c>
      <c r="B21" s="7" t="s">
        <v>54</v>
      </c>
      <c r="C21" s="39" t="s">
        <v>11</v>
      </c>
      <c r="D21" s="5">
        <v>0</v>
      </c>
      <c r="E21" s="39">
        <v>4</v>
      </c>
      <c r="F21" s="92">
        <f t="shared" ref="F21" si="6">D21*E21</f>
        <v>0</v>
      </c>
      <c r="H21" s="35"/>
    </row>
    <row r="22" spans="1:8" s="6" customFormat="1" ht="41.4" x14ac:dyDescent="0.25">
      <c r="A22" s="128">
        <f t="shared" si="1"/>
        <v>2.0099999999999989</v>
      </c>
      <c r="B22" s="141" t="s">
        <v>75</v>
      </c>
      <c r="C22" s="39" t="s">
        <v>11</v>
      </c>
      <c r="D22" s="5">
        <v>0</v>
      </c>
      <c r="E22" s="39">
        <v>2</v>
      </c>
      <c r="F22" s="92">
        <f t="shared" si="4"/>
        <v>0</v>
      </c>
      <c r="H22" s="35"/>
    </row>
    <row r="23" spans="1:8" s="6" customFormat="1" ht="13.8" x14ac:dyDescent="0.25">
      <c r="A23" s="128">
        <f t="shared" si="1"/>
        <v>2.0109999999999988</v>
      </c>
      <c r="B23" s="7" t="s">
        <v>44</v>
      </c>
      <c r="C23" s="39" t="s">
        <v>35</v>
      </c>
      <c r="D23" s="5">
        <v>0</v>
      </c>
      <c r="E23" s="39">
        <v>1</v>
      </c>
      <c r="F23" s="92">
        <f t="shared" ref="F23" si="7">D23*E23</f>
        <v>0</v>
      </c>
      <c r="H23" s="35"/>
    </row>
    <row r="24" spans="1:8" s="6" customFormat="1" ht="27.6" x14ac:dyDescent="0.25">
      <c r="A24" s="128">
        <f t="shared" si="1"/>
        <v>2.0119999999999987</v>
      </c>
      <c r="B24" s="7" t="s">
        <v>61</v>
      </c>
      <c r="C24" s="39" t="s">
        <v>35</v>
      </c>
      <c r="D24" s="5">
        <v>0</v>
      </c>
      <c r="E24" s="39">
        <v>1</v>
      </c>
      <c r="F24" s="92">
        <f t="shared" ref="F24" si="8">D24*E24</f>
        <v>0</v>
      </c>
      <c r="H24" s="35"/>
    </row>
    <row r="25" spans="1:8" s="6" customFormat="1" ht="13.8" x14ac:dyDescent="0.25">
      <c r="A25" s="128"/>
      <c r="B25" s="7"/>
      <c r="C25" s="9"/>
      <c r="D25" s="5"/>
      <c r="E25" s="39"/>
      <c r="F25" s="92"/>
      <c r="H25" s="35"/>
    </row>
    <row r="26" spans="1:8" s="6" customFormat="1" ht="13.8" x14ac:dyDescent="0.25">
      <c r="A26" s="54"/>
      <c r="B26" s="131" t="s">
        <v>37</v>
      </c>
      <c r="C26" s="9"/>
      <c r="D26" s="5"/>
      <c r="E26" s="39"/>
      <c r="F26" s="92"/>
      <c r="H26" s="35"/>
    </row>
    <row r="27" spans="1:8" s="6" customFormat="1" ht="13.8" x14ac:dyDescent="0.25">
      <c r="A27" s="54"/>
      <c r="B27" s="131"/>
      <c r="C27" s="9"/>
      <c r="D27" s="5"/>
      <c r="E27" s="39"/>
      <c r="F27" s="92"/>
      <c r="H27" s="35"/>
    </row>
    <row r="28" spans="1:8" s="6" customFormat="1" ht="27.6" x14ac:dyDescent="0.25">
      <c r="A28" s="128">
        <f>A24+0.001</f>
        <v>2.0129999999999986</v>
      </c>
      <c r="B28" s="7" t="s">
        <v>45</v>
      </c>
      <c r="C28" s="39" t="s">
        <v>11</v>
      </c>
      <c r="D28" s="5">
        <v>0</v>
      </c>
      <c r="E28" s="39">
        <v>9</v>
      </c>
      <c r="F28" s="92">
        <f t="shared" ref="F28:F51" si="9">D28*E28</f>
        <v>0</v>
      </c>
      <c r="H28" s="35"/>
    </row>
    <row r="29" spans="1:8" s="6" customFormat="1" ht="13.8" x14ac:dyDescent="0.25">
      <c r="A29" s="128">
        <f>A28+0.001</f>
        <v>2.0139999999999985</v>
      </c>
      <c r="B29" s="7" t="s">
        <v>81</v>
      </c>
      <c r="C29" s="9" t="s">
        <v>26</v>
      </c>
      <c r="D29" s="5">
        <v>0</v>
      </c>
      <c r="E29" s="39">
        <v>120</v>
      </c>
      <c r="F29" s="92">
        <f t="shared" ref="F29:F30" si="10">D29*E29</f>
        <v>0</v>
      </c>
      <c r="H29" s="35"/>
    </row>
    <row r="30" spans="1:8" s="6" customFormat="1" ht="13.8" x14ac:dyDescent="0.25">
      <c r="A30" s="128">
        <f>A29+0.001</f>
        <v>2.0149999999999983</v>
      </c>
      <c r="B30" s="7" t="s">
        <v>82</v>
      </c>
      <c r="C30" s="9" t="s">
        <v>26</v>
      </c>
      <c r="D30" s="5">
        <v>0</v>
      </c>
      <c r="E30" s="39">
        <v>200</v>
      </c>
      <c r="F30" s="92">
        <f t="shared" si="10"/>
        <v>0</v>
      </c>
      <c r="H30" s="35"/>
    </row>
    <row r="31" spans="1:8" s="6" customFormat="1" ht="13.8" x14ac:dyDescent="0.25">
      <c r="A31" s="128">
        <f>A30+0.001</f>
        <v>2.0159999999999982</v>
      </c>
      <c r="B31" s="7" t="s">
        <v>77</v>
      </c>
      <c r="C31" s="9" t="s">
        <v>26</v>
      </c>
      <c r="D31" s="5">
        <v>0</v>
      </c>
      <c r="E31" s="39">
        <v>40</v>
      </c>
      <c r="F31" s="92">
        <f t="shared" si="9"/>
        <v>0</v>
      </c>
      <c r="H31" s="35"/>
    </row>
    <row r="32" spans="1:8" s="6" customFormat="1" ht="13.8" x14ac:dyDescent="0.25">
      <c r="A32" s="128">
        <f t="shared" ref="A32:A52" si="11">A31+0.001</f>
        <v>2.0169999999999981</v>
      </c>
      <c r="B32" s="7" t="s">
        <v>78</v>
      </c>
      <c r="C32" s="9" t="s">
        <v>26</v>
      </c>
      <c r="D32" s="5">
        <v>0</v>
      </c>
      <c r="E32" s="39">
        <v>15</v>
      </c>
      <c r="F32" s="92">
        <f t="shared" si="9"/>
        <v>0</v>
      </c>
      <c r="H32" s="35"/>
    </row>
    <row r="33" spans="1:8" s="6" customFormat="1" ht="13.8" x14ac:dyDescent="0.25">
      <c r="A33" s="128">
        <f t="shared" si="11"/>
        <v>2.017999999999998</v>
      </c>
      <c r="B33" s="7" t="s">
        <v>55</v>
      </c>
      <c r="C33" s="39" t="s">
        <v>11</v>
      </c>
      <c r="D33" s="5">
        <v>0</v>
      </c>
      <c r="E33" s="39">
        <v>120</v>
      </c>
      <c r="F33" s="92">
        <f t="shared" ref="F33:F36" si="12">D33*E33</f>
        <v>0</v>
      </c>
      <c r="H33" s="35"/>
    </row>
    <row r="34" spans="1:8" s="6" customFormat="1" ht="13.8" x14ac:dyDescent="0.25">
      <c r="A34" s="128">
        <f t="shared" si="11"/>
        <v>2.0189999999999979</v>
      </c>
      <c r="B34" s="7" t="s">
        <v>56</v>
      </c>
      <c r="C34" s="39" t="s">
        <v>11</v>
      </c>
      <c r="D34" s="5">
        <v>0</v>
      </c>
      <c r="E34" s="39">
        <v>200</v>
      </c>
      <c r="F34" s="92">
        <f t="shared" si="12"/>
        <v>0</v>
      </c>
      <c r="H34" s="35"/>
    </row>
    <row r="35" spans="1:8" s="6" customFormat="1" ht="13.8" x14ac:dyDescent="0.25">
      <c r="A35" s="128">
        <f t="shared" si="11"/>
        <v>2.0199999999999978</v>
      </c>
      <c r="B35" s="7" t="s">
        <v>46</v>
      </c>
      <c r="C35" s="39" t="s">
        <v>11</v>
      </c>
      <c r="D35" s="5">
        <v>0</v>
      </c>
      <c r="E35" s="39">
        <v>40</v>
      </c>
      <c r="F35" s="92">
        <f t="shared" si="12"/>
        <v>0</v>
      </c>
      <c r="H35" s="35"/>
    </row>
    <row r="36" spans="1:8" s="6" customFormat="1" ht="13.8" x14ac:dyDescent="0.25">
      <c r="A36" s="128">
        <f t="shared" si="11"/>
        <v>2.0209999999999977</v>
      </c>
      <c r="B36" s="7" t="s">
        <v>47</v>
      </c>
      <c r="C36" s="39" t="s">
        <v>11</v>
      </c>
      <c r="D36" s="5">
        <v>0</v>
      </c>
      <c r="E36" s="39">
        <v>15</v>
      </c>
      <c r="F36" s="92">
        <f t="shared" si="12"/>
        <v>0</v>
      </c>
      <c r="H36" s="35"/>
    </row>
    <row r="37" spans="1:8" s="6" customFormat="1" ht="27.6" x14ac:dyDescent="0.25">
      <c r="A37" s="128">
        <f t="shared" si="11"/>
        <v>2.0219999999999976</v>
      </c>
      <c r="B37" s="7" t="s">
        <v>29</v>
      </c>
      <c r="C37" s="39" t="s">
        <v>35</v>
      </c>
      <c r="D37" s="5">
        <v>0</v>
      </c>
      <c r="E37" s="39">
        <v>1</v>
      </c>
      <c r="F37" s="92">
        <f t="shared" si="9"/>
        <v>0</v>
      </c>
      <c r="H37" s="35"/>
    </row>
    <row r="38" spans="1:8" s="6" customFormat="1" ht="13.8" x14ac:dyDescent="0.25">
      <c r="A38" s="128">
        <f t="shared" si="11"/>
        <v>2.0229999999999975</v>
      </c>
      <c r="B38" s="7" t="s">
        <v>49</v>
      </c>
      <c r="C38" s="39" t="s">
        <v>11</v>
      </c>
      <c r="D38" s="5">
        <v>0</v>
      </c>
      <c r="E38" s="39">
        <v>9</v>
      </c>
      <c r="F38" s="92">
        <f t="shared" ref="F38:F41" si="13">D38*E38</f>
        <v>0</v>
      </c>
      <c r="H38" s="35"/>
    </row>
    <row r="39" spans="1:8" s="6" customFormat="1" ht="13.8" x14ac:dyDescent="0.25">
      <c r="A39" s="128">
        <f t="shared" si="11"/>
        <v>2.0239999999999974</v>
      </c>
      <c r="B39" s="7" t="s">
        <v>57</v>
      </c>
      <c r="C39" s="39" t="s">
        <v>11</v>
      </c>
      <c r="D39" s="5">
        <v>0</v>
      </c>
      <c r="E39" s="39">
        <v>22</v>
      </c>
      <c r="F39" s="92">
        <f t="shared" si="13"/>
        <v>0</v>
      </c>
      <c r="H39" s="35"/>
    </row>
    <row r="40" spans="1:8" s="6" customFormat="1" ht="13.8" x14ac:dyDescent="0.25">
      <c r="A40" s="128">
        <f t="shared" si="11"/>
        <v>2.0249999999999972</v>
      </c>
      <c r="B40" s="7" t="s">
        <v>50</v>
      </c>
      <c r="C40" s="39" t="s">
        <v>11</v>
      </c>
      <c r="D40" s="5">
        <v>0</v>
      </c>
      <c r="E40" s="39">
        <v>32</v>
      </c>
      <c r="F40" s="92">
        <f t="shared" si="13"/>
        <v>0</v>
      </c>
      <c r="H40" s="35"/>
    </row>
    <row r="41" spans="1:8" s="6" customFormat="1" ht="13.8" x14ac:dyDescent="0.25">
      <c r="A41" s="128">
        <f t="shared" si="11"/>
        <v>2.0259999999999971</v>
      </c>
      <c r="B41" s="7" t="s">
        <v>51</v>
      </c>
      <c r="C41" s="39" t="s">
        <v>11</v>
      </c>
      <c r="D41" s="5">
        <v>0</v>
      </c>
      <c r="E41" s="39">
        <v>25</v>
      </c>
      <c r="F41" s="92">
        <f t="shared" si="13"/>
        <v>0</v>
      </c>
      <c r="H41" s="35"/>
    </row>
    <row r="42" spans="1:8" s="6" customFormat="1" ht="13.8" x14ac:dyDescent="0.25">
      <c r="A42" s="128">
        <f t="shared" si="11"/>
        <v>2.026999999999997</v>
      </c>
      <c r="B42" s="7" t="s">
        <v>58</v>
      </c>
      <c r="C42" s="39" t="s">
        <v>11</v>
      </c>
      <c r="D42" s="5">
        <v>0</v>
      </c>
      <c r="E42" s="39">
        <v>2</v>
      </c>
      <c r="F42" s="92">
        <f t="shared" ref="F42:F45" si="14">D42*E42</f>
        <v>0</v>
      </c>
      <c r="H42" s="35"/>
    </row>
    <row r="43" spans="1:8" s="6" customFormat="1" ht="13.8" x14ac:dyDescent="0.25">
      <c r="A43" s="128">
        <f t="shared" si="11"/>
        <v>2.0279999999999969</v>
      </c>
      <c r="B43" s="7" t="s">
        <v>59</v>
      </c>
      <c r="C43" s="39" t="s">
        <v>11</v>
      </c>
      <c r="D43" s="5">
        <v>0</v>
      </c>
      <c r="E43" s="39">
        <v>2</v>
      </c>
      <c r="F43" s="92">
        <f t="shared" si="14"/>
        <v>0</v>
      </c>
      <c r="H43" s="35"/>
    </row>
    <row r="44" spans="1:8" s="6" customFormat="1" ht="13.8" x14ac:dyDescent="0.25">
      <c r="A44" s="128">
        <f t="shared" si="11"/>
        <v>2.0289999999999968</v>
      </c>
      <c r="B44" s="7" t="s">
        <v>60</v>
      </c>
      <c r="C44" s="39" t="s">
        <v>11</v>
      </c>
      <c r="D44" s="5">
        <v>0</v>
      </c>
      <c r="E44" s="39">
        <v>2</v>
      </c>
      <c r="F44" s="92">
        <f t="shared" si="14"/>
        <v>0</v>
      </c>
      <c r="H44" s="35"/>
    </row>
    <row r="45" spans="1:8" s="6" customFormat="1" ht="13.8" x14ac:dyDescent="0.25">
      <c r="A45" s="128">
        <f t="shared" si="11"/>
        <v>2.0299999999999967</v>
      </c>
      <c r="B45" s="7" t="s">
        <v>53</v>
      </c>
      <c r="C45" s="39" t="s">
        <v>11</v>
      </c>
      <c r="D45" s="5">
        <v>0</v>
      </c>
      <c r="E45" s="39">
        <v>2</v>
      </c>
      <c r="F45" s="92">
        <f t="shared" si="14"/>
        <v>0</v>
      </c>
      <c r="H45" s="35"/>
    </row>
    <row r="46" spans="1:8" s="6" customFormat="1" ht="13.8" x14ac:dyDescent="0.25">
      <c r="A46" s="128">
        <f t="shared" si="11"/>
        <v>2.0309999999999966</v>
      </c>
      <c r="B46" s="7" t="s">
        <v>62</v>
      </c>
      <c r="C46" s="39" t="s">
        <v>11</v>
      </c>
      <c r="D46" s="5">
        <v>0</v>
      </c>
      <c r="E46" s="39">
        <v>2</v>
      </c>
      <c r="F46" s="92">
        <f t="shared" ref="F46:F48" si="15">D46*E46</f>
        <v>0</v>
      </c>
      <c r="H46" s="35"/>
    </row>
    <row r="47" spans="1:8" s="6" customFormat="1" ht="13.8" x14ac:dyDescent="0.25">
      <c r="A47" s="128">
        <f t="shared" si="11"/>
        <v>2.0319999999999965</v>
      </c>
      <c r="B47" s="7" t="s">
        <v>54</v>
      </c>
      <c r="C47" s="39" t="s">
        <v>11</v>
      </c>
      <c r="D47" s="5">
        <v>0</v>
      </c>
      <c r="E47" s="39">
        <v>2</v>
      </c>
      <c r="F47" s="92">
        <f t="shared" si="15"/>
        <v>0</v>
      </c>
      <c r="H47" s="35"/>
    </row>
    <row r="48" spans="1:8" s="6" customFormat="1" ht="13.8" x14ac:dyDescent="0.25">
      <c r="A48" s="128">
        <f t="shared" si="11"/>
        <v>2.0329999999999964</v>
      </c>
      <c r="B48" s="7" t="s">
        <v>66</v>
      </c>
      <c r="C48" s="39" t="s">
        <v>11</v>
      </c>
      <c r="D48" s="5">
        <v>0</v>
      </c>
      <c r="E48" s="39">
        <v>2</v>
      </c>
      <c r="F48" s="92">
        <f t="shared" si="15"/>
        <v>0</v>
      </c>
      <c r="H48" s="35"/>
    </row>
    <row r="49" spans="1:8" s="6" customFormat="1" ht="13.8" x14ac:dyDescent="0.25">
      <c r="A49" s="128">
        <f t="shared" si="11"/>
        <v>2.0339999999999963</v>
      </c>
      <c r="B49" s="7" t="s">
        <v>63</v>
      </c>
      <c r="C49" s="39" t="s">
        <v>11</v>
      </c>
      <c r="D49" s="5">
        <v>0</v>
      </c>
      <c r="E49" s="39">
        <v>2</v>
      </c>
      <c r="F49" s="92">
        <f t="shared" ref="F49" si="16">D49*E49</f>
        <v>0</v>
      </c>
      <c r="H49" s="35"/>
    </row>
    <row r="50" spans="1:8" s="6" customFormat="1" ht="41.4" x14ac:dyDescent="0.25">
      <c r="A50" s="128">
        <f t="shared" si="11"/>
        <v>2.0349999999999961</v>
      </c>
      <c r="B50" s="141" t="s">
        <v>75</v>
      </c>
      <c r="C50" s="39" t="s">
        <v>11</v>
      </c>
      <c r="D50" s="5">
        <v>0</v>
      </c>
      <c r="E50" s="39">
        <v>18</v>
      </c>
      <c r="F50" s="92">
        <f t="shared" si="9"/>
        <v>0</v>
      </c>
      <c r="H50" s="35"/>
    </row>
    <row r="51" spans="1:8" s="6" customFormat="1" ht="13.8" x14ac:dyDescent="0.25">
      <c r="A51" s="128">
        <f t="shared" si="11"/>
        <v>2.035999999999996</v>
      </c>
      <c r="B51" s="7" t="s">
        <v>44</v>
      </c>
      <c r="C51" s="39" t="s">
        <v>35</v>
      </c>
      <c r="D51" s="5">
        <v>0</v>
      </c>
      <c r="E51" s="39">
        <v>1</v>
      </c>
      <c r="F51" s="92">
        <f t="shared" si="9"/>
        <v>0</v>
      </c>
      <c r="H51" s="35"/>
    </row>
    <row r="52" spans="1:8" s="6" customFormat="1" ht="27.6" x14ac:dyDescent="0.25">
      <c r="A52" s="128">
        <f t="shared" si="11"/>
        <v>2.0369999999999959</v>
      </c>
      <c r="B52" s="7" t="s">
        <v>61</v>
      </c>
      <c r="C52" s="39" t="s">
        <v>35</v>
      </c>
      <c r="D52" s="5">
        <v>0</v>
      </c>
      <c r="E52" s="39">
        <v>1</v>
      </c>
      <c r="F52" s="92">
        <f t="shared" ref="F52" si="17">D52*E52</f>
        <v>0</v>
      </c>
      <c r="H52" s="35"/>
    </row>
    <row r="53" spans="1:8" s="6" customFormat="1" ht="14.4" thickBot="1" x14ac:dyDescent="0.3">
      <c r="A53" s="128"/>
      <c r="B53" s="7"/>
      <c r="C53" s="39"/>
      <c r="D53" s="5"/>
      <c r="E53" s="39"/>
      <c r="F53" s="92"/>
      <c r="H53" s="35"/>
    </row>
    <row r="54" spans="1:8" s="6" customFormat="1" ht="16.2" thickBot="1" x14ac:dyDescent="0.3">
      <c r="A54" s="14"/>
      <c r="B54" s="15"/>
      <c r="C54" s="16"/>
      <c r="D54" s="17"/>
      <c r="E54" s="17"/>
      <c r="F54" s="18"/>
      <c r="H54" s="35"/>
    </row>
    <row r="55" spans="1:8" s="6" customFormat="1" ht="16.2" thickBot="1" x14ac:dyDescent="0.3">
      <c r="A55" s="62"/>
      <c r="B55" s="26" t="s">
        <v>7</v>
      </c>
      <c r="C55" s="26"/>
      <c r="D55" s="19"/>
      <c r="E55" s="19"/>
      <c r="F55" s="72">
        <f>SUM(F11:F53)</f>
        <v>0</v>
      </c>
      <c r="H55" s="35"/>
    </row>
    <row r="56" spans="1:8" s="6" customFormat="1" ht="16.2" thickBot="1" x14ac:dyDescent="0.3">
      <c r="A56" s="20"/>
      <c r="B56" s="21"/>
      <c r="C56" s="22"/>
      <c r="D56" s="23"/>
      <c r="E56" s="23"/>
      <c r="F56" s="24"/>
      <c r="H56" s="35"/>
    </row>
    <row r="57" spans="1:8" s="6" customFormat="1" ht="13.8" x14ac:dyDescent="0.25">
      <c r="A57" s="128"/>
      <c r="B57" s="7"/>
      <c r="C57" s="39"/>
      <c r="D57" s="5"/>
      <c r="E57" s="39"/>
      <c r="F57" s="92"/>
      <c r="H57" s="35"/>
    </row>
    <row r="58" spans="1:8" s="6" customFormat="1" ht="13.8" x14ac:dyDescent="0.25">
      <c r="A58" s="54"/>
      <c r="B58" s="131" t="s">
        <v>84</v>
      </c>
      <c r="C58" s="9"/>
      <c r="D58" s="5"/>
      <c r="E58" s="39"/>
      <c r="F58" s="92"/>
      <c r="H58" s="35"/>
    </row>
    <row r="59" spans="1:8" s="6" customFormat="1" ht="13.8" x14ac:dyDescent="0.25">
      <c r="A59" s="54"/>
      <c r="B59" s="131"/>
      <c r="C59" s="9"/>
      <c r="D59" s="5"/>
      <c r="E59" s="39"/>
      <c r="F59" s="92"/>
      <c r="H59" s="35"/>
    </row>
    <row r="60" spans="1:8" s="6" customFormat="1" ht="27.6" x14ac:dyDescent="0.25">
      <c r="A60" s="128">
        <f>A52+0.001</f>
        <v>2.0379999999999958</v>
      </c>
      <c r="B60" s="7" t="s">
        <v>45</v>
      </c>
      <c r="C60" s="39" t="s">
        <v>11</v>
      </c>
      <c r="D60" s="5">
        <v>0</v>
      </c>
      <c r="E60" s="39">
        <v>2</v>
      </c>
      <c r="F60" s="92">
        <f t="shared" ref="F60:F71" si="18">D60*E60</f>
        <v>0</v>
      </c>
      <c r="H60" s="35"/>
    </row>
    <row r="61" spans="1:8" s="6" customFormat="1" ht="13.8" x14ac:dyDescent="0.25">
      <c r="A61" s="128">
        <f>A60+0.001</f>
        <v>2.0389999999999957</v>
      </c>
      <c r="B61" s="7" t="s">
        <v>79</v>
      </c>
      <c r="C61" s="9" t="s">
        <v>26</v>
      </c>
      <c r="D61" s="5">
        <v>0</v>
      </c>
      <c r="E61" s="39">
        <v>30</v>
      </c>
      <c r="F61" s="92">
        <f t="shared" si="18"/>
        <v>0</v>
      </c>
      <c r="H61" s="35"/>
    </row>
    <row r="62" spans="1:8" s="6" customFormat="1" ht="13.8" x14ac:dyDescent="0.25">
      <c r="A62" s="128">
        <f t="shared" ref="A62:A64" si="19">A61+0.001</f>
        <v>2.0399999999999956</v>
      </c>
      <c r="B62" s="7" t="s">
        <v>80</v>
      </c>
      <c r="C62" s="9" t="s">
        <v>26</v>
      </c>
      <c r="D62" s="5">
        <v>0</v>
      </c>
      <c r="E62" s="39">
        <v>4</v>
      </c>
      <c r="F62" s="92">
        <f t="shared" si="18"/>
        <v>0</v>
      </c>
      <c r="H62" s="35"/>
    </row>
    <row r="63" spans="1:8" s="6" customFormat="1" ht="13.8" x14ac:dyDescent="0.25">
      <c r="A63" s="128">
        <f t="shared" si="19"/>
        <v>2.0409999999999955</v>
      </c>
      <c r="B63" s="7" t="s">
        <v>74</v>
      </c>
      <c r="C63" s="39" t="s">
        <v>11</v>
      </c>
      <c r="D63" s="5">
        <v>0</v>
      </c>
      <c r="E63" s="39">
        <v>30</v>
      </c>
      <c r="F63" s="92">
        <f t="shared" ref="F63:F64" si="20">D63*E63</f>
        <v>0</v>
      </c>
      <c r="H63" s="35"/>
    </row>
    <row r="64" spans="1:8" s="6" customFormat="1" ht="13.8" x14ac:dyDescent="0.25">
      <c r="A64" s="128">
        <f t="shared" si="19"/>
        <v>2.0419999999999954</v>
      </c>
      <c r="B64" s="7" t="s">
        <v>76</v>
      </c>
      <c r="C64" s="39" t="s">
        <v>11</v>
      </c>
      <c r="D64" s="5">
        <v>0</v>
      </c>
      <c r="E64" s="39">
        <v>4</v>
      </c>
      <c r="F64" s="92">
        <f t="shared" si="20"/>
        <v>0</v>
      </c>
      <c r="H64" s="35"/>
    </row>
    <row r="65" spans="1:8" s="6" customFormat="1" ht="27.6" x14ac:dyDescent="0.25">
      <c r="A65" s="128">
        <f>A64+0.001</f>
        <v>2.0429999999999953</v>
      </c>
      <c r="B65" s="7" t="s">
        <v>29</v>
      </c>
      <c r="C65" s="39" t="s">
        <v>35</v>
      </c>
      <c r="D65" s="5">
        <v>0</v>
      </c>
      <c r="E65" s="39">
        <v>1</v>
      </c>
      <c r="F65" s="92">
        <f t="shared" si="18"/>
        <v>0</v>
      </c>
      <c r="H65" s="35"/>
    </row>
    <row r="66" spans="1:8" s="6" customFormat="1" ht="13.8" x14ac:dyDescent="0.25">
      <c r="A66" s="128">
        <f>A65+0.001</f>
        <v>2.0439999999999952</v>
      </c>
      <c r="B66" s="7" t="s">
        <v>67</v>
      </c>
      <c r="C66" s="39" t="s">
        <v>11</v>
      </c>
      <c r="D66" s="5">
        <v>0</v>
      </c>
      <c r="E66" s="39">
        <v>2</v>
      </c>
      <c r="F66" s="92">
        <f t="shared" ref="F66:F67" si="21">D66*E66</f>
        <v>0</v>
      </c>
      <c r="H66" s="35"/>
    </row>
    <row r="67" spans="1:8" s="6" customFormat="1" ht="13.8" x14ac:dyDescent="0.25">
      <c r="A67" s="128">
        <f t="shared" ref="A67:A71" si="22">A66+0.001</f>
        <v>2.044999999999995</v>
      </c>
      <c r="B67" s="7" t="s">
        <v>68</v>
      </c>
      <c r="C67" s="39" t="s">
        <v>11</v>
      </c>
      <c r="D67" s="5">
        <v>0</v>
      </c>
      <c r="E67" s="39">
        <v>2</v>
      </c>
      <c r="F67" s="92">
        <f t="shared" si="21"/>
        <v>0</v>
      </c>
      <c r="H67" s="35"/>
    </row>
    <row r="68" spans="1:8" s="6" customFormat="1" ht="13.8" x14ac:dyDescent="0.25">
      <c r="A68" s="128">
        <f t="shared" si="22"/>
        <v>2.0459999999999949</v>
      </c>
      <c r="B68" s="7" t="s">
        <v>69</v>
      </c>
      <c r="C68" s="39" t="s">
        <v>11</v>
      </c>
      <c r="D68" s="5">
        <v>0</v>
      </c>
      <c r="E68" s="39">
        <v>2</v>
      </c>
      <c r="F68" s="92">
        <f t="shared" ref="F68:F69" si="23">D68*E68</f>
        <v>0</v>
      </c>
      <c r="H68" s="35"/>
    </row>
    <row r="69" spans="1:8" s="6" customFormat="1" ht="13.8" x14ac:dyDescent="0.25">
      <c r="A69" s="128">
        <f t="shared" si="22"/>
        <v>2.0469999999999948</v>
      </c>
      <c r="B69" s="7" t="s">
        <v>70</v>
      </c>
      <c r="C69" s="39" t="s">
        <v>11</v>
      </c>
      <c r="D69" s="5">
        <v>0</v>
      </c>
      <c r="E69" s="39">
        <v>2</v>
      </c>
      <c r="F69" s="92">
        <f t="shared" si="23"/>
        <v>0</v>
      </c>
      <c r="H69" s="35"/>
    </row>
    <row r="70" spans="1:8" s="6" customFormat="1" ht="41.4" x14ac:dyDescent="0.25">
      <c r="A70" s="128">
        <f>A69+0.001</f>
        <v>2.0479999999999947</v>
      </c>
      <c r="B70" s="141" t="s">
        <v>75</v>
      </c>
      <c r="C70" s="39" t="s">
        <v>11</v>
      </c>
      <c r="D70" s="5">
        <v>0</v>
      </c>
      <c r="E70" s="39">
        <v>4</v>
      </c>
      <c r="F70" s="92">
        <f t="shared" si="18"/>
        <v>0</v>
      </c>
      <c r="H70" s="35"/>
    </row>
    <row r="71" spans="1:8" s="6" customFormat="1" ht="13.8" x14ac:dyDescent="0.25">
      <c r="A71" s="128">
        <f t="shared" si="22"/>
        <v>2.0489999999999946</v>
      </c>
      <c r="B71" s="7" t="s">
        <v>44</v>
      </c>
      <c r="C71" s="39" t="s">
        <v>35</v>
      </c>
      <c r="D71" s="5">
        <v>0</v>
      </c>
      <c r="E71" s="39">
        <v>1</v>
      </c>
      <c r="F71" s="92">
        <f t="shared" si="18"/>
        <v>0</v>
      </c>
      <c r="H71" s="35"/>
    </row>
    <row r="72" spans="1:8" s="6" customFormat="1" ht="13.8" x14ac:dyDescent="0.25">
      <c r="A72" s="128"/>
      <c r="B72" s="7"/>
      <c r="C72" s="39"/>
      <c r="D72" s="5"/>
      <c r="E72" s="39"/>
      <c r="F72" s="92"/>
      <c r="H72" s="35"/>
    </row>
    <row r="73" spans="1:8" s="6" customFormat="1" ht="13.8" x14ac:dyDescent="0.25">
      <c r="A73" s="54"/>
      <c r="B73" s="131" t="s">
        <v>43</v>
      </c>
      <c r="C73" s="9"/>
      <c r="D73" s="5"/>
      <c r="E73" s="39"/>
      <c r="F73" s="92"/>
      <c r="H73" s="35"/>
    </row>
    <row r="74" spans="1:8" s="6" customFormat="1" ht="13.8" x14ac:dyDescent="0.25">
      <c r="A74" s="54"/>
      <c r="B74" s="131"/>
      <c r="C74" s="9"/>
      <c r="D74" s="5"/>
      <c r="E74" s="39"/>
      <c r="F74" s="92"/>
      <c r="H74" s="35"/>
    </row>
    <row r="75" spans="1:8" s="6" customFormat="1" ht="27.6" x14ac:dyDescent="0.25">
      <c r="A75" s="128">
        <f>A71+0.001</f>
        <v>2.0499999999999945</v>
      </c>
      <c r="B75" s="7" t="s">
        <v>45</v>
      </c>
      <c r="C75" s="39" t="s">
        <v>11</v>
      </c>
      <c r="D75" s="5">
        <v>0</v>
      </c>
      <c r="E75" s="39">
        <v>7</v>
      </c>
      <c r="F75" s="92">
        <f t="shared" ref="F75:F77" si="24">D75*E75</f>
        <v>0</v>
      </c>
      <c r="H75" s="35"/>
    </row>
    <row r="76" spans="1:8" s="6" customFormat="1" ht="13.8" x14ac:dyDescent="0.25">
      <c r="A76" s="128">
        <f>A75+0.001</f>
        <v>2.0509999999999944</v>
      </c>
      <c r="B76" s="7" t="s">
        <v>81</v>
      </c>
      <c r="C76" s="9" t="s">
        <v>26</v>
      </c>
      <c r="D76" s="5">
        <v>0</v>
      </c>
      <c r="E76" s="39">
        <v>120</v>
      </c>
      <c r="F76" s="92">
        <f t="shared" si="24"/>
        <v>0</v>
      </c>
      <c r="H76" s="35"/>
    </row>
    <row r="77" spans="1:8" s="6" customFormat="1" ht="13.8" x14ac:dyDescent="0.25">
      <c r="A77" s="128">
        <f t="shared" ref="A77" si="25">A76+0.001</f>
        <v>2.0519999999999943</v>
      </c>
      <c r="B77" s="7" t="s">
        <v>82</v>
      </c>
      <c r="C77" s="9" t="s">
        <v>26</v>
      </c>
      <c r="D77" s="5">
        <v>0</v>
      </c>
      <c r="E77" s="39">
        <v>75</v>
      </c>
      <c r="F77" s="92">
        <f t="shared" si="24"/>
        <v>0</v>
      </c>
      <c r="H77" s="35"/>
    </row>
    <row r="78" spans="1:8" s="6" customFormat="1" ht="13.8" x14ac:dyDescent="0.25">
      <c r="A78" s="119">
        <f>A77+0.001</f>
        <v>2.0529999999999942</v>
      </c>
      <c r="B78" s="7" t="s">
        <v>77</v>
      </c>
      <c r="C78" s="9" t="s">
        <v>26</v>
      </c>
      <c r="D78" s="5">
        <v>0</v>
      </c>
      <c r="E78" s="39">
        <v>56</v>
      </c>
      <c r="F78" s="92">
        <f t="shared" ref="F78:F96" si="26">D78*E78</f>
        <v>0</v>
      </c>
      <c r="H78" s="35"/>
    </row>
    <row r="79" spans="1:8" s="6" customFormat="1" ht="13.8" x14ac:dyDescent="0.25">
      <c r="A79" s="119">
        <f t="shared" ref="A79:A97" si="27">A78+0.001</f>
        <v>2.0539999999999941</v>
      </c>
      <c r="B79" s="7" t="s">
        <v>78</v>
      </c>
      <c r="C79" s="9" t="s">
        <v>26</v>
      </c>
      <c r="D79" s="5">
        <v>0</v>
      </c>
      <c r="E79" s="39">
        <v>14</v>
      </c>
      <c r="F79" s="92">
        <f t="shared" si="26"/>
        <v>0</v>
      </c>
      <c r="H79" s="35"/>
    </row>
    <row r="80" spans="1:8" s="6" customFormat="1" ht="13.8" x14ac:dyDescent="0.25">
      <c r="A80" s="119">
        <f t="shared" si="27"/>
        <v>2.0549999999999939</v>
      </c>
      <c r="B80" s="7" t="s">
        <v>55</v>
      </c>
      <c r="C80" s="39" t="s">
        <v>11</v>
      </c>
      <c r="D80" s="5">
        <v>0</v>
      </c>
      <c r="E80" s="39">
        <v>120</v>
      </c>
      <c r="F80" s="92">
        <f t="shared" si="26"/>
        <v>0</v>
      </c>
      <c r="H80" s="35"/>
    </row>
    <row r="81" spans="1:8" s="6" customFormat="1" ht="13.8" x14ac:dyDescent="0.25">
      <c r="A81" s="119">
        <f t="shared" si="27"/>
        <v>2.0559999999999938</v>
      </c>
      <c r="B81" s="7" t="s">
        <v>56</v>
      </c>
      <c r="C81" s="39" t="s">
        <v>11</v>
      </c>
      <c r="D81" s="5">
        <v>0</v>
      </c>
      <c r="E81" s="39">
        <v>75</v>
      </c>
      <c r="F81" s="92">
        <f t="shared" si="26"/>
        <v>0</v>
      </c>
      <c r="H81" s="35"/>
    </row>
    <row r="82" spans="1:8" s="6" customFormat="1" ht="13.8" x14ac:dyDescent="0.25">
      <c r="A82" s="119">
        <f t="shared" si="27"/>
        <v>2.0569999999999937</v>
      </c>
      <c r="B82" s="7" t="s">
        <v>46</v>
      </c>
      <c r="C82" s="39" t="s">
        <v>11</v>
      </c>
      <c r="D82" s="5">
        <v>0</v>
      </c>
      <c r="E82" s="39">
        <v>56</v>
      </c>
      <c r="F82" s="92">
        <f t="shared" si="26"/>
        <v>0</v>
      </c>
      <c r="H82" s="35"/>
    </row>
    <row r="83" spans="1:8" s="6" customFormat="1" ht="13.8" x14ac:dyDescent="0.25">
      <c r="A83" s="119">
        <f t="shared" si="27"/>
        <v>2.0579999999999936</v>
      </c>
      <c r="B83" s="7" t="s">
        <v>47</v>
      </c>
      <c r="C83" s="39" t="s">
        <v>11</v>
      </c>
      <c r="D83" s="5">
        <v>0</v>
      </c>
      <c r="E83" s="39">
        <v>14</v>
      </c>
      <c r="F83" s="92">
        <f t="shared" si="26"/>
        <v>0</v>
      </c>
      <c r="H83" s="35"/>
    </row>
    <row r="84" spans="1:8" s="6" customFormat="1" ht="27.6" x14ac:dyDescent="0.25">
      <c r="A84" s="119">
        <f t="shared" si="27"/>
        <v>2.0589999999999935</v>
      </c>
      <c r="B84" s="7" t="s">
        <v>29</v>
      </c>
      <c r="C84" s="39" t="s">
        <v>35</v>
      </c>
      <c r="D84" s="5">
        <v>0</v>
      </c>
      <c r="E84" s="39">
        <v>1</v>
      </c>
      <c r="F84" s="92">
        <f t="shared" si="26"/>
        <v>0</v>
      </c>
      <c r="H84" s="35"/>
    </row>
    <row r="85" spans="1:8" s="6" customFormat="1" ht="13.8" x14ac:dyDescent="0.25">
      <c r="A85" s="119">
        <f t="shared" si="27"/>
        <v>2.0599999999999934</v>
      </c>
      <c r="B85" s="7" t="s">
        <v>49</v>
      </c>
      <c r="C85" s="39" t="s">
        <v>11</v>
      </c>
      <c r="D85" s="5">
        <v>0</v>
      </c>
      <c r="E85" s="39">
        <v>4</v>
      </c>
      <c r="F85" s="92">
        <f t="shared" si="26"/>
        <v>0</v>
      </c>
      <c r="H85" s="35"/>
    </row>
    <row r="86" spans="1:8" s="6" customFormat="1" ht="13.8" x14ac:dyDescent="0.25">
      <c r="A86" s="119">
        <f t="shared" si="27"/>
        <v>2.0609999999999933</v>
      </c>
      <c r="B86" s="7" t="s">
        <v>57</v>
      </c>
      <c r="C86" s="39" t="s">
        <v>11</v>
      </c>
      <c r="D86" s="5">
        <v>0</v>
      </c>
      <c r="E86" s="39">
        <v>12</v>
      </c>
      <c r="F86" s="92">
        <f t="shared" si="26"/>
        <v>0</v>
      </c>
      <c r="H86" s="35"/>
    </row>
    <row r="87" spans="1:8" s="6" customFormat="1" ht="13.8" x14ac:dyDescent="0.25">
      <c r="A87" s="119">
        <f t="shared" si="27"/>
        <v>2.0619999999999932</v>
      </c>
      <c r="B87" s="7" t="s">
        <v>50</v>
      </c>
      <c r="C87" s="39" t="s">
        <v>11</v>
      </c>
      <c r="D87" s="5">
        <v>0</v>
      </c>
      <c r="E87" s="39">
        <v>8</v>
      </c>
      <c r="F87" s="92">
        <f t="shared" si="26"/>
        <v>0</v>
      </c>
      <c r="H87" s="35"/>
    </row>
    <row r="88" spans="1:8" s="6" customFormat="1" ht="13.8" x14ac:dyDescent="0.25">
      <c r="A88" s="119">
        <f t="shared" si="27"/>
        <v>2.0629999999999931</v>
      </c>
      <c r="B88" s="7" t="s">
        <v>51</v>
      </c>
      <c r="C88" s="39" t="s">
        <v>11</v>
      </c>
      <c r="D88" s="5">
        <v>0</v>
      </c>
      <c r="E88" s="39">
        <v>18</v>
      </c>
      <c r="F88" s="92">
        <f t="shared" si="26"/>
        <v>0</v>
      </c>
      <c r="H88" s="35"/>
    </row>
    <row r="89" spans="1:8" s="6" customFormat="1" ht="13.8" x14ac:dyDescent="0.25">
      <c r="A89" s="119">
        <f t="shared" si="27"/>
        <v>2.063999999999993</v>
      </c>
      <c r="B89" s="7" t="s">
        <v>58</v>
      </c>
      <c r="C89" s="39" t="s">
        <v>11</v>
      </c>
      <c r="D89" s="5">
        <v>0</v>
      </c>
      <c r="E89" s="39">
        <v>2</v>
      </c>
      <c r="F89" s="92">
        <f t="shared" si="26"/>
        <v>0</v>
      </c>
      <c r="H89" s="35"/>
    </row>
    <row r="90" spans="1:8" s="6" customFormat="1" ht="13.8" x14ac:dyDescent="0.25">
      <c r="A90" s="119">
        <f t="shared" si="27"/>
        <v>2.0649999999999928</v>
      </c>
      <c r="B90" s="7" t="s">
        <v>59</v>
      </c>
      <c r="C90" s="39" t="s">
        <v>11</v>
      </c>
      <c r="D90" s="5">
        <v>0</v>
      </c>
      <c r="E90" s="39">
        <v>2</v>
      </c>
      <c r="F90" s="92">
        <f t="shared" si="26"/>
        <v>0</v>
      </c>
      <c r="H90" s="35"/>
    </row>
    <row r="91" spans="1:8" s="6" customFormat="1" ht="13.8" x14ac:dyDescent="0.25">
      <c r="A91" s="119">
        <f t="shared" si="27"/>
        <v>2.0659999999999927</v>
      </c>
      <c r="B91" s="7" t="s">
        <v>60</v>
      </c>
      <c r="C91" s="39" t="s">
        <v>11</v>
      </c>
      <c r="D91" s="5">
        <v>0</v>
      </c>
      <c r="E91" s="39">
        <v>2</v>
      </c>
      <c r="F91" s="92">
        <f t="shared" si="26"/>
        <v>0</v>
      </c>
      <c r="H91" s="35"/>
    </row>
    <row r="92" spans="1:8" s="6" customFormat="1" ht="13.8" x14ac:dyDescent="0.25">
      <c r="A92" s="119">
        <f t="shared" si="27"/>
        <v>2.0669999999999926</v>
      </c>
      <c r="B92" s="7" t="s">
        <v>53</v>
      </c>
      <c r="C92" s="39" t="s">
        <v>11</v>
      </c>
      <c r="D92" s="5">
        <v>0</v>
      </c>
      <c r="E92" s="39">
        <v>2</v>
      </c>
      <c r="F92" s="92">
        <f t="shared" si="26"/>
        <v>0</v>
      </c>
      <c r="H92" s="35"/>
    </row>
    <row r="93" spans="1:8" s="6" customFormat="1" ht="13.8" x14ac:dyDescent="0.25">
      <c r="A93" s="119">
        <f t="shared" si="27"/>
        <v>2.0679999999999925</v>
      </c>
      <c r="B93" s="7" t="s">
        <v>64</v>
      </c>
      <c r="C93" s="39" t="s">
        <v>11</v>
      </c>
      <c r="D93" s="5">
        <v>0</v>
      </c>
      <c r="E93" s="39">
        <v>2</v>
      </c>
      <c r="F93" s="92">
        <f t="shared" ref="F93:F94" si="28">D93*E93</f>
        <v>0</v>
      </c>
      <c r="H93" s="35"/>
    </row>
    <row r="94" spans="1:8" s="6" customFormat="1" ht="13.8" x14ac:dyDescent="0.25">
      <c r="A94" s="119">
        <f t="shared" si="27"/>
        <v>2.0689999999999924</v>
      </c>
      <c r="B94" s="7" t="s">
        <v>65</v>
      </c>
      <c r="C94" s="39" t="s">
        <v>11</v>
      </c>
      <c r="D94" s="5">
        <v>0</v>
      </c>
      <c r="E94" s="39">
        <v>2</v>
      </c>
      <c r="F94" s="92">
        <f t="shared" si="28"/>
        <v>0</v>
      </c>
      <c r="H94" s="35"/>
    </row>
    <row r="95" spans="1:8" s="6" customFormat="1" ht="41.4" x14ac:dyDescent="0.25">
      <c r="A95" s="119">
        <f t="shared" si="27"/>
        <v>2.0699999999999923</v>
      </c>
      <c r="B95" s="141" t="s">
        <v>75</v>
      </c>
      <c r="C95" s="39" t="s">
        <v>11</v>
      </c>
      <c r="D95" s="5">
        <v>0</v>
      </c>
      <c r="E95" s="39">
        <v>14</v>
      </c>
      <c r="F95" s="92">
        <f t="shared" si="26"/>
        <v>0</v>
      </c>
      <c r="H95" s="35"/>
    </row>
    <row r="96" spans="1:8" s="6" customFormat="1" ht="13.8" x14ac:dyDescent="0.25">
      <c r="A96" s="119">
        <f t="shared" si="27"/>
        <v>2.0709999999999922</v>
      </c>
      <c r="B96" s="7" t="s">
        <v>44</v>
      </c>
      <c r="C96" s="39" t="s">
        <v>35</v>
      </c>
      <c r="D96" s="5">
        <v>0</v>
      </c>
      <c r="E96" s="39">
        <v>1</v>
      </c>
      <c r="F96" s="92">
        <f t="shared" si="26"/>
        <v>0</v>
      </c>
      <c r="H96" s="35"/>
    </row>
    <row r="97" spans="1:8" s="6" customFormat="1" ht="27.6" x14ac:dyDescent="0.25">
      <c r="A97" s="119">
        <f t="shared" si="27"/>
        <v>2.0719999999999921</v>
      </c>
      <c r="B97" s="7" t="s">
        <v>61</v>
      </c>
      <c r="C97" s="39" t="s">
        <v>35</v>
      </c>
      <c r="D97" s="5">
        <v>0</v>
      </c>
      <c r="E97" s="39">
        <v>1</v>
      </c>
      <c r="F97" s="92">
        <f t="shared" ref="F97" si="29">D97*E97</f>
        <v>0</v>
      </c>
      <c r="H97" s="35"/>
    </row>
    <row r="98" spans="1:8" s="6" customFormat="1" ht="14.4" thickBot="1" x14ac:dyDescent="0.3">
      <c r="A98" s="119"/>
      <c r="B98" s="7"/>
      <c r="C98" s="39"/>
      <c r="D98" s="5"/>
      <c r="E98" s="39"/>
      <c r="F98" s="92"/>
      <c r="H98" s="35"/>
    </row>
    <row r="99" spans="1:8" s="6" customFormat="1" ht="16.2" thickBot="1" x14ac:dyDescent="0.3">
      <c r="A99" s="14"/>
      <c r="B99" s="15"/>
      <c r="C99" s="16"/>
      <c r="D99" s="17"/>
      <c r="E99" s="17"/>
      <c r="F99" s="18"/>
      <c r="H99" s="35"/>
    </row>
    <row r="100" spans="1:8" s="6" customFormat="1" ht="16.2" thickBot="1" x14ac:dyDescent="0.3">
      <c r="A100" s="62"/>
      <c r="B100" s="26" t="s">
        <v>7</v>
      </c>
      <c r="C100" s="26"/>
      <c r="D100" s="19"/>
      <c r="E100" s="19"/>
      <c r="F100" s="72">
        <f>SUM(F59:F97)</f>
        <v>0</v>
      </c>
      <c r="H100" s="35"/>
    </row>
    <row r="101" spans="1:8" s="6" customFormat="1" ht="16.2" thickBot="1" x14ac:dyDescent="0.3">
      <c r="A101" s="20"/>
      <c r="B101" s="21"/>
      <c r="C101" s="22"/>
      <c r="D101" s="23"/>
      <c r="E101" s="23"/>
      <c r="F101" s="24"/>
      <c r="H101" s="35"/>
    </row>
    <row r="102" spans="1:8" s="6" customFormat="1" ht="13.8" x14ac:dyDescent="0.25">
      <c r="A102" s="119"/>
      <c r="B102" s="7"/>
      <c r="C102" s="39"/>
      <c r="D102" s="5"/>
      <c r="E102" s="39"/>
      <c r="F102" s="92"/>
      <c r="H102" s="35"/>
    </row>
    <row r="103" spans="1:8" s="6" customFormat="1" ht="13.8" x14ac:dyDescent="0.25">
      <c r="A103" s="3"/>
      <c r="B103" s="131" t="s">
        <v>39</v>
      </c>
      <c r="C103" s="9"/>
      <c r="D103" s="5"/>
      <c r="E103" s="39"/>
      <c r="F103" s="92"/>
      <c r="H103" s="35"/>
    </row>
    <row r="104" spans="1:8" s="6" customFormat="1" ht="13.8" x14ac:dyDescent="0.25">
      <c r="A104" s="3"/>
      <c r="B104" s="131"/>
      <c r="C104" s="9"/>
      <c r="D104" s="5"/>
      <c r="E104" s="39"/>
      <c r="F104" s="92"/>
      <c r="H104" s="35"/>
    </row>
    <row r="105" spans="1:8" s="6" customFormat="1" ht="27.6" x14ac:dyDescent="0.25">
      <c r="A105" s="119">
        <f>A97+0.001</f>
        <v>2.072999999999992</v>
      </c>
      <c r="B105" s="7" t="s">
        <v>45</v>
      </c>
      <c r="C105" s="39" t="s">
        <v>11</v>
      </c>
      <c r="D105" s="5">
        <v>0</v>
      </c>
      <c r="E105" s="39">
        <v>2</v>
      </c>
      <c r="F105" s="92">
        <f t="shared" ref="F105:F108" si="30">D105*E105</f>
        <v>0</v>
      </c>
      <c r="H105" s="35"/>
    </row>
    <row r="106" spans="1:8" s="6" customFormat="1" ht="13.8" x14ac:dyDescent="0.25">
      <c r="A106" s="119">
        <f t="shared" ref="A106" si="31">A105+0.001</f>
        <v>2.0739999999999919</v>
      </c>
      <c r="B106" s="7" t="s">
        <v>82</v>
      </c>
      <c r="C106" s="9" t="s">
        <v>26</v>
      </c>
      <c r="D106" s="5">
        <v>0</v>
      </c>
      <c r="E106" s="39">
        <v>70</v>
      </c>
      <c r="F106" s="92">
        <f t="shared" si="30"/>
        <v>0</v>
      </c>
      <c r="H106" s="35"/>
    </row>
    <row r="107" spans="1:8" s="6" customFormat="1" ht="13.8" x14ac:dyDescent="0.25">
      <c r="A107" s="119">
        <f>A106+0.001</f>
        <v>2.0749999999999917</v>
      </c>
      <c r="B107" s="7" t="s">
        <v>77</v>
      </c>
      <c r="C107" s="9" t="s">
        <v>26</v>
      </c>
      <c r="D107" s="5">
        <v>0</v>
      </c>
      <c r="E107" s="39">
        <v>40</v>
      </c>
      <c r="F107" s="92">
        <f t="shared" si="30"/>
        <v>0</v>
      </c>
      <c r="H107" s="35"/>
    </row>
    <row r="108" spans="1:8" s="6" customFormat="1" ht="13.8" x14ac:dyDescent="0.25">
      <c r="A108" s="119">
        <f t="shared" ref="A108:A122" si="32">A107+0.001</f>
        <v>2.0759999999999916</v>
      </c>
      <c r="B108" s="7" t="s">
        <v>78</v>
      </c>
      <c r="C108" s="9" t="s">
        <v>26</v>
      </c>
      <c r="D108" s="5">
        <v>0</v>
      </c>
      <c r="E108" s="39">
        <v>4</v>
      </c>
      <c r="F108" s="92">
        <f t="shared" si="30"/>
        <v>0</v>
      </c>
      <c r="H108" s="35"/>
    </row>
    <row r="109" spans="1:8" s="6" customFormat="1" ht="13.8" x14ac:dyDescent="0.25">
      <c r="A109" s="119">
        <f t="shared" si="32"/>
        <v>2.0769999999999915</v>
      </c>
      <c r="B109" s="7" t="s">
        <v>56</v>
      </c>
      <c r="C109" s="39" t="s">
        <v>11</v>
      </c>
      <c r="D109" s="5">
        <v>0</v>
      </c>
      <c r="E109" s="39">
        <v>70</v>
      </c>
      <c r="F109" s="92">
        <f t="shared" ref="F109" si="33">D109*E109</f>
        <v>0</v>
      </c>
      <c r="H109" s="35"/>
    </row>
    <row r="110" spans="1:8" s="6" customFormat="1" ht="13.8" x14ac:dyDescent="0.25">
      <c r="A110" s="119">
        <f t="shared" si="32"/>
        <v>2.0779999999999914</v>
      </c>
      <c r="B110" s="7" t="s">
        <v>46</v>
      </c>
      <c r="C110" s="39" t="s">
        <v>11</v>
      </c>
      <c r="D110" s="5">
        <v>0</v>
      </c>
      <c r="E110" s="39">
        <v>40</v>
      </c>
      <c r="F110" s="92">
        <f t="shared" ref="F110:F111" si="34">D110*E110</f>
        <v>0</v>
      </c>
      <c r="H110" s="35"/>
    </row>
    <row r="111" spans="1:8" s="6" customFormat="1" ht="13.8" x14ac:dyDescent="0.25">
      <c r="A111" s="119">
        <f t="shared" si="32"/>
        <v>2.0789999999999913</v>
      </c>
      <c r="B111" s="7" t="s">
        <v>47</v>
      </c>
      <c r="C111" s="39" t="s">
        <v>11</v>
      </c>
      <c r="D111" s="5">
        <v>0</v>
      </c>
      <c r="E111" s="39">
        <v>4</v>
      </c>
      <c r="F111" s="92">
        <f t="shared" si="34"/>
        <v>0</v>
      </c>
      <c r="H111" s="35"/>
    </row>
    <row r="112" spans="1:8" s="6" customFormat="1" ht="27.6" x14ac:dyDescent="0.25">
      <c r="A112" s="119">
        <f t="shared" si="32"/>
        <v>2.0799999999999912</v>
      </c>
      <c r="B112" s="7" t="s">
        <v>29</v>
      </c>
      <c r="C112" s="39" t="s">
        <v>35</v>
      </c>
      <c r="D112" s="5">
        <v>0</v>
      </c>
      <c r="E112" s="39">
        <v>1</v>
      </c>
      <c r="F112" s="92">
        <f t="shared" ref="F112:F121" si="35">D112*E112</f>
        <v>0</v>
      </c>
      <c r="H112" s="35"/>
    </row>
    <row r="113" spans="1:8" s="6" customFormat="1" ht="13.8" x14ac:dyDescent="0.25">
      <c r="A113" s="119">
        <f t="shared" si="32"/>
        <v>2.0809999999999911</v>
      </c>
      <c r="B113" s="7" t="s">
        <v>57</v>
      </c>
      <c r="C113" s="39" t="s">
        <v>11</v>
      </c>
      <c r="D113" s="5">
        <v>0</v>
      </c>
      <c r="E113" s="39">
        <v>8</v>
      </c>
      <c r="F113" s="92">
        <f t="shared" si="35"/>
        <v>0</v>
      </c>
      <c r="H113" s="35"/>
    </row>
    <row r="114" spans="1:8" s="6" customFormat="1" ht="13.8" x14ac:dyDescent="0.25">
      <c r="A114" s="119">
        <f t="shared" si="32"/>
        <v>2.081999999999991</v>
      </c>
      <c r="B114" s="7" t="s">
        <v>50</v>
      </c>
      <c r="C114" s="39" t="s">
        <v>11</v>
      </c>
      <c r="D114" s="5">
        <v>0</v>
      </c>
      <c r="E114" s="39">
        <v>8</v>
      </c>
      <c r="F114" s="92">
        <f t="shared" si="35"/>
        <v>0</v>
      </c>
      <c r="H114" s="35"/>
    </row>
    <row r="115" spans="1:8" s="6" customFormat="1" ht="13.8" x14ac:dyDescent="0.25">
      <c r="A115" s="119">
        <f t="shared" si="32"/>
        <v>2.0829999999999909</v>
      </c>
      <c r="B115" s="7" t="s">
        <v>51</v>
      </c>
      <c r="C115" s="39" t="s">
        <v>11</v>
      </c>
      <c r="D115" s="5">
        <v>0</v>
      </c>
      <c r="E115" s="39">
        <v>6</v>
      </c>
      <c r="F115" s="92">
        <f t="shared" si="35"/>
        <v>0</v>
      </c>
      <c r="H115" s="35"/>
    </row>
    <row r="116" spans="1:8" s="6" customFormat="1" ht="13.8" x14ac:dyDescent="0.25">
      <c r="A116" s="119">
        <f t="shared" si="32"/>
        <v>2.0839999999999907</v>
      </c>
      <c r="B116" s="7" t="s">
        <v>59</v>
      </c>
      <c r="C116" s="39" t="s">
        <v>11</v>
      </c>
      <c r="D116" s="5">
        <v>0</v>
      </c>
      <c r="E116" s="39">
        <v>2</v>
      </c>
      <c r="F116" s="92">
        <f t="shared" si="35"/>
        <v>0</v>
      </c>
      <c r="H116" s="35"/>
    </row>
    <row r="117" spans="1:8" s="6" customFormat="1" ht="13.8" x14ac:dyDescent="0.25">
      <c r="A117" s="119">
        <f t="shared" si="32"/>
        <v>2.0849999999999906</v>
      </c>
      <c r="B117" s="7" t="s">
        <v>60</v>
      </c>
      <c r="C117" s="39" t="s">
        <v>11</v>
      </c>
      <c r="D117" s="5">
        <v>0</v>
      </c>
      <c r="E117" s="39">
        <v>2</v>
      </c>
      <c r="F117" s="92">
        <f t="shared" si="35"/>
        <v>0</v>
      </c>
      <c r="H117" s="35"/>
    </row>
    <row r="118" spans="1:8" s="6" customFormat="1" ht="13.8" x14ac:dyDescent="0.25">
      <c r="A118" s="119">
        <f t="shared" si="32"/>
        <v>2.0859999999999905</v>
      </c>
      <c r="B118" s="7" t="s">
        <v>62</v>
      </c>
      <c r="C118" s="39" t="s">
        <v>11</v>
      </c>
      <c r="D118" s="5">
        <v>0</v>
      </c>
      <c r="E118" s="39">
        <v>2</v>
      </c>
      <c r="F118" s="92">
        <f t="shared" si="35"/>
        <v>0</v>
      </c>
      <c r="H118" s="35"/>
    </row>
    <row r="119" spans="1:8" s="6" customFormat="1" ht="13.8" x14ac:dyDescent="0.25">
      <c r="A119" s="119">
        <f t="shared" si="32"/>
        <v>2.0869999999999904</v>
      </c>
      <c r="B119" s="7" t="s">
        <v>63</v>
      </c>
      <c r="C119" s="39" t="s">
        <v>11</v>
      </c>
      <c r="D119" s="5">
        <v>0</v>
      </c>
      <c r="E119" s="39">
        <v>2</v>
      </c>
      <c r="F119" s="92">
        <f t="shared" ref="F119" si="36">D119*E119</f>
        <v>0</v>
      </c>
      <c r="H119" s="35"/>
    </row>
    <row r="120" spans="1:8" s="6" customFormat="1" ht="41.4" x14ac:dyDescent="0.25">
      <c r="A120" s="119">
        <f t="shared" si="32"/>
        <v>2.0879999999999903</v>
      </c>
      <c r="B120" s="141" t="s">
        <v>75</v>
      </c>
      <c r="C120" s="39" t="s">
        <v>11</v>
      </c>
      <c r="D120" s="5">
        <v>0</v>
      </c>
      <c r="E120" s="39">
        <v>4</v>
      </c>
      <c r="F120" s="92">
        <f t="shared" si="35"/>
        <v>0</v>
      </c>
      <c r="H120" s="35"/>
    </row>
    <row r="121" spans="1:8" s="6" customFormat="1" ht="14.25" customHeight="1" x14ac:dyDescent="0.25">
      <c r="A121" s="119">
        <f t="shared" si="32"/>
        <v>2.0889999999999902</v>
      </c>
      <c r="B121" s="7" t="s">
        <v>44</v>
      </c>
      <c r="C121" s="39" t="s">
        <v>35</v>
      </c>
      <c r="D121" s="5">
        <v>0</v>
      </c>
      <c r="E121" s="39">
        <v>1</v>
      </c>
      <c r="F121" s="92">
        <f t="shared" si="35"/>
        <v>0</v>
      </c>
      <c r="H121" s="35"/>
    </row>
    <row r="122" spans="1:8" s="6" customFormat="1" ht="27.6" x14ac:dyDescent="0.25">
      <c r="A122" s="119">
        <f t="shared" si="32"/>
        <v>2.0899999999999901</v>
      </c>
      <c r="B122" s="7" t="s">
        <v>61</v>
      </c>
      <c r="C122" s="39" t="s">
        <v>35</v>
      </c>
      <c r="D122" s="5">
        <v>0</v>
      </c>
      <c r="E122" s="39">
        <v>1</v>
      </c>
      <c r="F122" s="92">
        <f t="shared" ref="F122" si="37">D122*E122</f>
        <v>0</v>
      </c>
      <c r="H122" s="35"/>
    </row>
    <row r="123" spans="1:8" s="6" customFormat="1" ht="14.25" customHeight="1" x14ac:dyDescent="0.25">
      <c r="A123" s="3"/>
      <c r="B123" s="131"/>
      <c r="C123" s="9"/>
      <c r="D123" s="5"/>
      <c r="E123" s="39"/>
      <c r="F123" s="92"/>
      <c r="H123" s="35"/>
    </row>
    <row r="124" spans="1:8" s="6" customFormat="1" ht="14.25" customHeight="1" x14ac:dyDescent="0.25">
      <c r="A124" s="3"/>
      <c r="B124" s="131" t="s">
        <v>40</v>
      </c>
      <c r="C124" s="9"/>
      <c r="D124" s="5"/>
      <c r="E124" s="39"/>
      <c r="F124" s="92"/>
      <c r="H124" s="35"/>
    </row>
    <row r="125" spans="1:8" s="6" customFormat="1" ht="14.25" customHeight="1" x14ac:dyDescent="0.25">
      <c r="A125" s="3"/>
      <c r="B125" s="131"/>
      <c r="C125" s="9"/>
      <c r="D125" s="5"/>
      <c r="E125" s="39"/>
      <c r="F125" s="92"/>
      <c r="H125" s="35"/>
    </row>
    <row r="126" spans="1:8" s="6" customFormat="1" ht="27.6" x14ac:dyDescent="0.25">
      <c r="A126" s="119">
        <f>A122+0.001</f>
        <v>2.09099999999999</v>
      </c>
      <c r="B126" s="7" t="s">
        <v>45</v>
      </c>
      <c r="C126" s="39" t="s">
        <v>11</v>
      </c>
      <c r="D126" s="5">
        <v>0</v>
      </c>
      <c r="E126" s="39">
        <v>1</v>
      </c>
      <c r="F126" s="92">
        <f t="shared" ref="F126:F137" si="38">D126*E126</f>
        <v>0</v>
      </c>
      <c r="H126" s="35"/>
    </row>
    <row r="127" spans="1:8" s="6" customFormat="1" ht="14.25" customHeight="1" x14ac:dyDescent="0.25">
      <c r="A127" s="119">
        <f>A126+0.001</f>
        <v>2.0919999999999899</v>
      </c>
      <c r="B127" s="7" t="s">
        <v>79</v>
      </c>
      <c r="C127" s="9" t="s">
        <v>26</v>
      </c>
      <c r="D127" s="5">
        <v>0</v>
      </c>
      <c r="E127" s="39">
        <v>7</v>
      </c>
      <c r="F127" s="92">
        <f t="shared" si="38"/>
        <v>0</v>
      </c>
      <c r="H127" s="35"/>
    </row>
    <row r="128" spans="1:8" s="6" customFormat="1" ht="14.25" customHeight="1" x14ac:dyDescent="0.25">
      <c r="A128" s="119">
        <f t="shared" ref="A128:A138" si="39">A127+0.001</f>
        <v>2.0929999999999898</v>
      </c>
      <c r="B128" s="7" t="s">
        <v>80</v>
      </c>
      <c r="C128" s="9" t="s">
        <v>26</v>
      </c>
      <c r="D128" s="5">
        <v>0</v>
      </c>
      <c r="E128" s="39">
        <v>2</v>
      </c>
      <c r="F128" s="92">
        <f t="shared" si="38"/>
        <v>0</v>
      </c>
      <c r="H128" s="35"/>
    </row>
    <row r="129" spans="1:8" s="6" customFormat="1" ht="14.25" customHeight="1" x14ac:dyDescent="0.25">
      <c r="A129" s="119">
        <f t="shared" si="39"/>
        <v>2.0939999999999896</v>
      </c>
      <c r="B129" s="7" t="s">
        <v>46</v>
      </c>
      <c r="C129" s="39" t="s">
        <v>11</v>
      </c>
      <c r="D129" s="5">
        <v>0</v>
      </c>
      <c r="E129" s="39">
        <v>7</v>
      </c>
      <c r="F129" s="92">
        <f t="shared" ref="F129:F130" si="40">D129*E129</f>
        <v>0</v>
      </c>
      <c r="H129" s="35"/>
    </row>
    <row r="130" spans="1:8" s="6" customFormat="1" ht="14.25" customHeight="1" x14ac:dyDescent="0.25">
      <c r="A130" s="119">
        <f t="shared" si="39"/>
        <v>2.0949999999999895</v>
      </c>
      <c r="B130" s="7" t="s">
        <v>47</v>
      </c>
      <c r="C130" s="39" t="s">
        <v>11</v>
      </c>
      <c r="D130" s="5">
        <v>0</v>
      </c>
      <c r="E130" s="39">
        <v>2</v>
      </c>
      <c r="F130" s="92">
        <f t="shared" si="40"/>
        <v>0</v>
      </c>
      <c r="H130" s="35"/>
    </row>
    <row r="131" spans="1:8" s="6" customFormat="1" ht="27.6" x14ac:dyDescent="0.25">
      <c r="A131" s="119">
        <f t="shared" si="39"/>
        <v>2.0959999999999894</v>
      </c>
      <c r="B131" s="7" t="s">
        <v>29</v>
      </c>
      <c r="C131" s="39" t="s">
        <v>35</v>
      </c>
      <c r="D131" s="5">
        <v>0</v>
      </c>
      <c r="E131" s="39">
        <v>1</v>
      </c>
      <c r="F131" s="92">
        <f t="shared" si="38"/>
        <v>0</v>
      </c>
      <c r="H131" s="35"/>
    </row>
    <row r="132" spans="1:8" s="6" customFormat="1" ht="14.25" customHeight="1" x14ac:dyDescent="0.25">
      <c r="A132" s="119">
        <f t="shared" si="39"/>
        <v>2.0969999999999893</v>
      </c>
      <c r="B132" s="7" t="s">
        <v>50</v>
      </c>
      <c r="C132" s="39" t="s">
        <v>11</v>
      </c>
      <c r="D132" s="5">
        <v>0</v>
      </c>
      <c r="E132" s="39">
        <v>2</v>
      </c>
      <c r="F132" s="92">
        <f t="shared" ref="F132:F135" si="41">D132*E132</f>
        <v>0</v>
      </c>
      <c r="H132" s="35"/>
    </row>
    <row r="133" spans="1:8" s="6" customFormat="1" ht="14.25" customHeight="1" x14ac:dyDescent="0.25">
      <c r="A133" s="119">
        <f t="shared" si="39"/>
        <v>2.0979999999999892</v>
      </c>
      <c r="B133" s="7" t="s">
        <v>51</v>
      </c>
      <c r="C133" s="39" t="s">
        <v>11</v>
      </c>
      <c r="D133" s="5">
        <v>0</v>
      </c>
      <c r="E133" s="39">
        <v>2</v>
      </c>
      <c r="F133" s="92">
        <f t="shared" si="41"/>
        <v>0</v>
      </c>
      <c r="H133" s="35"/>
    </row>
    <row r="134" spans="1:8" s="6" customFormat="1" ht="14.25" customHeight="1" x14ac:dyDescent="0.25">
      <c r="A134" s="119">
        <f t="shared" si="39"/>
        <v>2.0989999999999891</v>
      </c>
      <c r="B134" s="7" t="s">
        <v>60</v>
      </c>
      <c r="C134" s="39" t="s">
        <v>11</v>
      </c>
      <c r="D134" s="5">
        <v>0</v>
      </c>
      <c r="E134" s="39">
        <v>1</v>
      </c>
      <c r="F134" s="92">
        <f t="shared" si="41"/>
        <v>0</v>
      </c>
      <c r="H134" s="35"/>
    </row>
    <row r="135" spans="1:8" s="6" customFormat="1" ht="14.25" customHeight="1" x14ac:dyDescent="0.25">
      <c r="A135" s="119">
        <f t="shared" si="39"/>
        <v>2.099999999999989</v>
      </c>
      <c r="B135" s="7" t="s">
        <v>54</v>
      </c>
      <c r="C135" s="39" t="s">
        <v>11</v>
      </c>
      <c r="D135" s="5">
        <v>0</v>
      </c>
      <c r="E135" s="39">
        <v>1</v>
      </c>
      <c r="F135" s="92">
        <f t="shared" si="41"/>
        <v>0</v>
      </c>
      <c r="H135" s="35"/>
    </row>
    <row r="136" spans="1:8" s="6" customFormat="1" ht="41.4" x14ac:dyDescent="0.25">
      <c r="A136" s="119">
        <f t="shared" si="39"/>
        <v>2.1009999999999889</v>
      </c>
      <c r="B136" s="141" t="s">
        <v>75</v>
      </c>
      <c r="C136" s="39" t="s">
        <v>11</v>
      </c>
      <c r="D136" s="5">
        <v>0</v>
      </c>
      <c r="E136" s="39">
        <v>2</v>
      </c>
      <c r="F136" s="92">
        <f t="shared" si="38"/>
        <v>0</v>
      </c>
      <c r="H136" s="35"/>
    </row>
    <row r="137" spans="1:8" s="6" customFormat="1" ht="14.25" customHeight="1" x14ac:dyDescent="0.25">
      <c r="A137" s="119">
        <f t="shared" si="39"/>
        <v>2.1019999999999888</v>
      </c>
      <c r="B137" s="7" t="s">
        <v>44</v>
      </c>
      <c r="C137" s="39" t="s">
        <v>35</v>
      </c>
      <c r="D137" s="5">
        <v>0</v>
      </c>
      <c r="E137" s="39">
        <v>1</v>
      </c>
      <c r="F137" s="92">
        <f t="shared" si="38"/>
        <v>0</v>
      </c>
      <c r="H137" s="35"/>
    </row>
    <row r="138" spans="1:8" s="6" customFormat="1" ht="27.6" x14ac:dyDescent="0.25">
      <c r="A138" s="119">
        <f t="shared" si="39"/>
        <v>2.1029999999999887</v>
      </c>
      <c r="B138" s="7" t="s">
        <v>61</v>
      </c>
      <c r="C138" s="39" t="s">
        <v>35</v>
      </c>
      <c r="D138" s="5">
        <v>0</v>
      </c>
      <c r="E138" s="39">
        <v>1</v>
      </c>
      <c r="F138" s="92">
        <f t="shared" ref="F138" si="42">D138*E138</f>
        <v>0</v>
      </c>
      <c r="H138" s="35"/>
    </row>
    <row r="139" spans="1:8" s="6" customFormat="1" ht="14.25" customHeight="1" x14ac:dyDescent="0.25">
      <c r="A139" s="54"/>
      <c r="B139" s="131"/>
      <c r="C139" s="9"/>
      <c r="D139" s="5"/>
      <c r="E139" s="39"/>
      <c r="F139" s="92"/>
      <c r="H139" s="35"/>
    </row>
    <row r="140" spans="1:8" s="6" customFormat="1" ht="14.25" customHeight="1" x14ac:dyDescent="0.25">
      <c r="A140" s="3"/>
      <c r="B140" s="131" t="s">
        <v>41</v>
      </c>
      <c r="C140" s="9"/>
      <c r="D140" s="5"/>
      <c r="E140" s="39"/>
      <c r="F140" s="92"/>
      <c r="H140" s="35"/>
    </row>
    <row r="141" spans="1:8" s="6" customFormat="1" ht="14.25" customHeight="1" x14ac:dyDescent="0.25">
      <c r="A141" s="3"/>
      <c r="B141" s="131"/>
      <c r="C141" s="9"/>
      <c r="D141" s="5"/>
      <c r="E141" s="39"/>
      <c r="F141" s="92"/>
      <c r="H141" s="35"/>
    </row>
    <row r="142" spans="1:8" s="6" customFormat="1" ht="27.6" x14ac:dyDescent="0.25">
      <c r="A142" s="119">
        <f>A138+0.001</f>
        <v>2.1039999999999885</v>
      </c>
      <c r="B142" s="7" t="s">
        <v>45</v>
      </c>
      <c r="C142" s="39" t="s">
        <v>11</v>
      </c>
      <c r="D142" s="5">
        <v>0</v>
      </c>
      <c r="E142" s="39">
        <v>2</v>
      </c>
      <c r="F142" s="92">
        <f t="shared" ref="F142:F147" si="43">D142*E142</f>
        <v>0</v>
      </c>
      <c r="H142" s="35"/>
    </row>
    <row r="143" spans="1:8" s="6" customFormat="1" ht="14.25" customHeight="1" x14ac:dyDescent="0.25">
      <c r="A143" s="119">
        <f>A142+0.001</f>
        <v>2.1049999999999884</v>
      </c>
      <c r="B143" s="7" t="s">
        <v>77</v>
      </c>
      <c r="C143" s="9" t="s">
        <v>26</v>
      </c>
      <c r="D143" s="5">
        <v>0</v>
      </c>
      <c r="E143" s="39">
        <v>90</v>
      </c>
      <c r="F143" s="92">
        <f t="shared" si="43"/>
        <v>0</v>
      </c>
      <c r="H143" s="35"/>
    </row>
    <row r="144" spans="1:8" s="6" customFormat="1" ht="14.25" customHeight="1" x14ac:dyDescent="0.25">
      <c r="A144" s="119">
        <f t="shared" ref="A144:A151" si="44">A143+0.001</f>
        <v>2.1059999999999883</v>
      </c>
      <c r="B144" s="7" t="s">
        <v>78</v>
      </c>
      <c r="C144" s="9" t="s">
        <v>26</v>
      </c>
      <c r="D144" s="5">
        <v>0</v>
      </c>
      <c r="E144" s="39">
        <v>4</v>
      </c>
      <c r="F144" s="92">
        <f t="shared" si="43"/>
        <v>0</v>
      </c>
      <c r="H144" s="35"/>
    </row>
    <row r="145" spans="1:8" s="6" customFormat="1" ht="14.25" customHeight="1" x14ac:dyDescent="0.25">
      <c r="A145" s="119">
        <f t="shared" si="44"/>
        <v>2.1069999999999882</v>
      </c>
      <c r="B145" s="7" t="s">
        <v>46</v>
      </c>
      <c r="C145" s="39" t="s">
        <v>11</v>
      </c>
      <c r="D145" s="5">
        <v>0</v>
      </c>
      <c r="E145" s="39">
        <v>90</v>
      </c>
      <c r="F145" s="92">
        <f t="shared" si="43"/>
        <v>0</v>
      </c>
      <c r="H145" s="35"/>
    </row>
    <row r="146" spans="1:8" s="6" customFormat="1" ht="14.25" customHeight="1" x14ac:dyDescent="0.25">
      <c r="A146" s="119">
        <f t="shared" si="44"/>
        <v>2.1079999999999881</v>
      </c>
      <c r="B146" s="7" t="s">
        <v>47</v>
      </c>
      <c r="C146" s="39" t="s">
        <v>11</v>
      </c>
      <c r="D146" s="5">
        <v>0</v>
      </c>
      <c r="E146" s="39">
        <v>4</v>
      </c>
      <c r="F146" s="92">
        <v>0</v>
      </c>
      <c r="H146" s="35"/>
    </row>
    <row r="147" spans="1:8" s="6" customFormat="1" ht="27.6" x14ac:dyDescent="0.25">
      <c r="A147" s="119">
        <f t="shared" si="44"/>
        <v>2.108999999999988</v>
      </c>
      <c r="B147" s="7" t="s">
        <v>29</v>
      </c>
      <c r="C147" s="39" t="s">
        <v>35</v>
      </c>
      <c r="D147" s="5">
        <v>0</v>
      </c>
      <c r="E147" s="39">
        <v>1</v>
      </c>
      <c r="F147" s="92">
        <f t="shared" si="43"/>
        <v>0</v>
      </c>
      <c r="H147" s="35"/>
    </row>
    <row r="148" spans="1:8" s="6" customFormat="1" ht="13.8" x14ac:dyDescent="0.25">
      <c r="A148" s="119">
        <f t="shared" si="44"/>
        <v>2.1099999999999879</v>
      </c>
      <c r="B148" s="7" t="s">
        <v>50</v>
      </c>
      <c r="C148" s="39" t="s">
        <v>11</v>
      </c>
      <c r="D148" s="5">
        <v>0</v>
      </c>
      <c r="E148" s="39">
        <v>5</v>
      </c>
      <c r="F148" s="92">
        <f t="shared" ref="F148:F151" si="45">D148*E148</f>
        <v>0</v>
      </c>
      <c r="H148" s="35"/>
    </row>
    <row r="149" spans="1:8" s="6" customFormat="1" ht="13.8" x14ac:dyDescent="0.25">
      <c r="A149" s="119">
        <f t="shared" si="44"/>
        <v>2.1109999999999878</v>
      </c>
      <c r="B149" s="7" t="s">
        <v>51</v>
      </c>
      <c r="C149" s="39" t="s">
        <v>11</v>
      </c>
      <c r="D149" s="5">
        <v>0</v>
      </c>
      <c r="E149" s="39">
        <v>4</v>
      </c>
      <c r="F149" s="92">
        <f t="shared" si="45"/>
        <v>0</v>
      </c>
      <c r="H149" s="35"/>
    </row>
    <row r="150" spans="1:8" s="6" customFormat="1" ht="13.8" x14ac:dyDescent="0.25">
      <c r="A150" s="119">
        <f t="shared" si="44"/>
        <v>2.1119999999999877</v>
      </c>
      <c r="B150" s="7" t="s">
        <v>60</v>
      </c>
      <c r="C150" s="39" t="s">
        <v>11</v>
      </c>
      <c r="D150" s="5">
        <v>0</v>
      </c>
      <c r="E150" s="39">
        <v>4</v>
      </c>
      <c r="F150" s="92">
        <f t="shared" si="45"/>
        <v>0</v>
      </c>
      <c r="H150" s="35"/>
    </row>
    <row r="151" spans="1:8" s="6" customFormat="1" ht="13.8" x14ac:dyDescent="0.25">
      <c r="A151" s="119">
        <f t="shared" si="44"/>
        <v>2.1129999999999876</v>
      </c>
      <c r="B151" s="7" t="s">
        <v>54</v>
      </c>
      <c r="C151" s="39" t="s">
        <v>11</v>
      </c>
      <c r="D151" s="5">
        <v>0</v>
      </c>
      <c r="E151" s="39">
        <v>4</v>
      </c>
      <c r="F151" s="92">
        <f t="shared" si="45"/>
        <v>0</v>
      </c>
      <c r="H151" s="35">
        <v>0</v>
      </c>
    </row>
    <row r="152" spans="1:8" s="6" customFormat="1" ht="13.8" x14ac:dyDescent="0.25">
      <c r="A152" s="119"/>
      <c r="B152" s="7"/>
      <c r="C152" s="39"/>
      <c r="D152" s="5"/>
      <c r="E152" s="39"/>
      <c r="F152" s="92"/>
      <c r="H152" s="35"/>
    </row>
    <row r="153" spans="1:8" s="6" customFormat="1" ht="14.4" thickBot="1" x14ac:dyDescent="0.3">
      <c r="A153" s="128"/>
      <c r="B153" s="7"/>
      <c r="C153" s="39"/>
      <c r="D153" s="5"/>
      <c r="E153" s="39"/>
      <c r="F153" s="92"/>
      <c r="H153" s="35"/>
    </row>
    <row r="154" spans="1:8" s="6" customFormat="1" ht="16.2" thickBot="1" x14ac:dyDescent="0.3">
      <c r="A154" s="14"/>
      <c r="B154" s="15"/>
      <c r="C154" s="16"/>
      <c r="D154" s="17"/>
      <c r="E154" s="17"/>
      <c r="F154" s="18"/>
      <c r="H154" s="35"/>
    </row>
    <row r="155" spans="1:8" s="6" customFormat="1" ht="16.2" thickBot="1" x14ac:dyDescent="0.3">
      <c r="A155" s="62"/>
      <c r="B155" s="26" t="s">
        <v>7</v>
      </c>
      <c r="C155" s="26"/>
      <c r="D155" s="19"/>
      <c r="E155" s="19"/>
      <c r="F155" s="72">
        <f>SUM(F104:F152)</f>
        <v>0</v>
      </c>
      <c r="H155" s="35"/>
    </row>
    <row r="156" spans="1:8" s="6" customFormat="1" ht="16.2" thickBot="1" x14ac:dyDescent="0.3">
      <c r="A156" s="20"/>
      <c r="B156" s="21"/>
      <c r="C156" s="22"/>
      <c r="D156" s="23"/>
      <c r="E156" s="23"/>
      <c r="F156" s="24"/>
      <c r="H156" s="35"/>
    </row>
    <row r="157" spans="1:8" s="6" customFormat="1" ht="13.8" x14ac:dyDescent="0.25">
      <c r="A157" s="128"/>
      <c r="B157" s="7"/>
      <c r="C157" s="39"/>
      <c r="D157" s="5"/>
      <c r="E157" s="39"/>
      <c r="F157" s="92"/>
      <c r="H157" s="35"/>
    </row>
    <row r="158" spans="1:8" s="6" customFormat="1" ht="41.4" x14ac:dyDescent="0.25">
      <c r="A158" s="119">
        <f>A151+0.001</f>
        <v>2.1139999999999874</v>
      </c>
      <c r="B158" s="141" t="s">
        <v>75</v>
      </c>
      <c r="C158" s="39" t="s">
        <v>11</v>
      </c>
      <c r="D158" s="5">
        <v>0</v>
      </c>
      <c r="E158" s="39">
        <v>4</v>
      </c>
      <c r="F158" s="92">
        <f t="shared" ref="F158:F160" si="46">D158*E158</f>
        <v>0</v>
      </c>
      <c r="H158" s="35"/>
    </row>
    <row r="159" spans="1:8" s="6" customFormat="1" ht="13.8" x14ac:dyDescent="0.25">
      <c r="A159" s="119">
        <f t="shared" ref="A159:A160" si="47">A158+0.001</f>
        <v>2.1149999999999873</v>
      </c>
      <c r="B159" s="7" t="s">
        <v>44</v>
      </c>
      <c r="C159" s="39" t="s">
        <v>35</v>
      </c>
      <c r="D159" s="5">
        <v>0</v>
      </c>
      <c r="E159" s="39">
        <v>1</v>
      </c>
      <c r="F159" s="92">
        <f t="shared" si="46"/>
        <v>0</v>
      </c>
      <c r="H159" s="35"/>
    </row>
    <row r="160" spans="1:8" s="6" customFormat="1" ht="27.6" x14ac:dyDescent="0.25">
      <c r="A160" s="119">
        <f t="shared" si="47"/>
        <v>2.1159999999999872</v>
      </c>
      <c r="B160" s="7" t="s">
        <v>61</v>
      </c>
      <c r="C160" s="39" t="s">
        <v>35</v>
      </c>
      <c r="D160" s="5">
        <v>0</v>
      </c>
      <c r="E160" s="39">
        <v>1</v>
      </c>
      <c r="F160" s="92">
        <f t="shared" si="46"/>
        <v>0</v>
      </c>
      <c r="H160" s="35"/>
    </row>
    <row r="161" spans="1:8" s="6" customFormat="1" ht="14.25" customHeight="1" x14ac:dyDescent="0.25">
      <c r="A161" s="54"/>
      <c r="B161" s="131"/>
      <c r="C161" s="9"/>
      <c r="D161" s="5"/>
      <c r="E161" s="39"/>
      <c r="F161" s="92"/>
      <c r="H161" s="35"/>
    </row>
    <row r="162" spans="1:8" s="6" customFormat="1" ht="14.25" customHeight="1" x14ac:dyDescent="0.25">
      <c r="A162" s="3"/>
      <c r="B162" s="131" t="s">
        <v>42</v>
      </c>
      <c r="C162" s="9"/>
      <c r="D162" s="5"/>
      <c r="E162" s="39"/>
      <c r="F162" s="92"/>
      <c r="H162" s="35"/>
    </row>
    <row r="163" spans="1:8" s="6" customFormat="1" ht="14.25" customHeight="1" x14ac:dyDescent="0.25">
      <c r="A163" s="3"/>
      <c r="B163" s="131"/>
      <c r="C163" s="9"/>
      <c r="D163" s="5"/>
      <c r="E163" s="39"/>
      <c r="F163" s="92"/>
      <c r="H163" s="35"/>
    </row>
    <row r="164" spans="1:8" s="6" customFormat="1" ht="27.6" x14ac:dyDescent="0.25">
      <c r="A164" s="119">
        <f>A160+0.001</f>
        <v>2.1169999999999871</v>
      </c>
      <c r="B164" s="7" t="s">
        <v>45</v>
      </c>
      <c r="C164" s="39" t="s">
        <v>11</v>
      </c>
      <c r="D164" s="5">
        <v>0</v>
      </c>
      <c r="E164" s="39">
        <v>2</v>
      </c>
      <c r="F164" s="92">
        <f t="shared" ref="F164:F175" si="48">D164*E164</f>
        <v>0</v>
      </c>
      <c r="H164" s="35"/>
    </row>
    <row r="165" spans="1:8" s="6" customFormat="1" ht="14.25" customHeight="1" x14ac:dyDescent="0.25">
      <c r="A165" s="119">
        <f>A164+0.001</f>
        <v>2.117999999999987</v>
      </c>
      <c r="B165" s="7" t="s">
        <v>77</v>
      </c>
      <c r="C165" s="9" t="s">
        <v>26</v>
      </c>
      <c r="D165" s="5">
        <v>0</v>
      </c>
      <c r="E165" s="39">
        <v>52</v>
      </c>
      <c r="F165" s="92">
        <f t="shared" si="48"/>
        <v>0</v>
      </c>
      <c r="H165" s="35"/>
    </row>
    <row r="166" spans="1:8" s="6" customFormat="1" ht="14.25" customHeight="1" x14ac:dyDescent="0.25">
      <c r="A166" s="119">
        <f t="shared" ref="A166:A176" si="49">A165+0.001</f>
        <v>2.1189999999999869</v>
      </c>
      <c r="B166" s="7" t="s">
        <v>78</v>
      </c>
      <c r="C166" s="9" t="s">
        <v>26</v>
      </c>
      <c r="D166" s="5">
        <v>0</v>
      </c>
      <c r="E166" s="39">
        <v>4</v>
      </c>
      <c r="F166" s="92">
        <f t="shared" si="48"/>
        <v>0</v>
      </c>
      <c r="H166" s="35"/>
    </row>
    <row r="167" spans="1:8" s="6" customFormat="1" ht="14.25" customHeight="1" x14ac:dyDescent="0.25">
      <c r="A167" s="119">
        <f t="shared" si="49"/>
        <v>2.1199999999999868</v>
      </c>
      <c r="B167" s="7" t="s">
        <v>46</v>
      </c>
      <c r="C167" s="39" t="s">
        <v>11</v>
      </c>
      <c r="D167" s="5">
        <v>0</v>
      </c>
      <c r="E167" s="39">
        <v>52</v>
      </c>
      <c r="F167" s="92">
        <f t="shared" ref="F167:F168" si="50">D167*E167</f>
        <v>0</v>
      </c>
      <c r="H167" s="35"/>
    </row>
    <row r="168" spans="1:8" s="6" customFormat="1" ht="14.25" customHeight="1" x14ac:dyDescent="0.25">
      <c r="A168" s="119">
        <f t="shared" si="49"/>
        <v>2.1209999999999867</v>
      </c>
      <c r="B168" s="7" t="s">
        <v>47</v>
      </c>
      <c r="C168" s="39" t="s">
        <v>11</v>
      </c>
      <c r="D168" s="5">
        <v>0</v>
      </c>
      <c r="E168" s="39">
        <v>4</v>
      </c>
      <c r="F168" s="92">
        <f t="shared" si="50"/>
        <v>0</v>
      </c>
      <c r="H168" s="35"/>
    </row>
    <row r="169" spans="1:8" s="6" customFormat="1" ht="27.6" x14ac:dyDescent="0.25">
      <c r="A169" s="119">
        <f t="shared" si="49"/>
        <v>2.1219999999999866</v>
      </c>
      <c r="B169" s="7" t="s">
        <v>29</v>
      </c>
      <c r="C169" s="39" t="s">
        <v>35</v>
      </c>
      <c r="D169" s="5">
        <v>0</v>
      </c>
      <c r="E169" s="39">
        <v>1</v>
      </c>
      <c r="F169" s="92">
        <f t="shared" si="48"/>
        <v>0</v>
      </c>
      <c r="H169" s="35"/>
    </row>
    <row r="170" spans="1:8" s="6" customFormat="1" ht="14.25" customHeight="1" x14ac:dyDescent="0.25">
      <c r="A170" s="119">
        <f t="shared" si="49"/>
        <v>2.1229999999999865</v>
      </c>
      <c r="B170" s="7" t="s">
        <v>50</v>
      </c>
      <c r="C170" s="39" t="s">
        <v>11</v>
      </c>
      <c r="D170" s="5">
        <v>0</v>
      </c>
      <c r="E170" s="39">
        <v>5</v>
      </c>
      <c r="F170" s="92">
        <f t="shared" si="48"/>
        <v>0</v>
      </c>
      <c r="H170" s="35"/>
    </row>
    <row r="171" spans="1:8" s="6" customFormat="1" ht="14.25" customHeight="1" x14ac:dyDescent="0.25">
      <c r="A171" s="119">
        <f t="shared" si="49"/>
        <v>2.1239999999999863</v>
      </c>
      <c r="B171" s="7" t="s">
        <v>51</v>
      </c>
      <c r="C171" s="39" t="s">
        <v>11</v>
      </c>
      <c r="D171" s="5">
        <v>0</v>
      </c>
      <c r="E171" s="39">
        <v>4</v>
      </c>
      <c r="F171" s="92">
        <f t="shared" si="48"/>
        <v>0</v>
      </c>
      <c r="H171" s="35"/>
    </row>
    <row r="172" spans="1:8" s="6" customFormat="1" ht="14.25" customHeight="1" x14ac:dyDescent="0.25">
      <c r="A172" s="119">
        <f t="shared" si="49"/>
        <v>2.1249999999999862</v>
      </c>
      <c r="B172" s="7" t="s">
        <v>60</v>
      </c>
      <c r="C172" s="39" t="s">
        <v>11</v>
      </c>
      <c r="D172" s="5">
        <v>0</v>
      </c>
      <c r="E172" s="39">
        <v>4</v>
      </c>
      <c r="F172" s="92">
        <f t="shared" si="48"/>
        <v>0</v>
      </c>
      <c r="H172" s="35"/>
    </row>
    <row r="173" spans="1:8" s="6" customFormat="1" ht="14.25" customHeight="1" x14ac:dyDescent="0.25">
      <c r="A173" s="119">
        <f t="shared" si="49"/>
        <v>2.1259999999999861</v>
      </c>
      <c r="B173" s="7" t="s">
        <v>54</v>
      </c>
      <c r="C173" s="39" t="s">
        <v>11</v>
      </c>
      <c r="D173" s="5">
        <v>0</v>
      </c>
      <c r="E173" s="39">
        <v>4</v>
      </c>
      <c r="F173" s="92">
        <f t="shared" si="48"/>
        <v>0</v>
      </c>
      <c r="H173" s="35"/>
    </row>
    <row r="174" spans="1:8" s="6" customFormat="1" ht="41.4" x14ac:dyDescent="0.25">
      <c r="A174" s="119">
        <f t="shared" si="49"/>
        <v>2.126999999999986</v>
      </c>
      <c r="B174" s="141" t="s">
        <v>75</v>
      </c>
      <c r="C174" s="39" t="s">
        <v>11</v>
      </c>
      <c r="D174" s="5">
        <v>0</v>
      </c>
      <c r="E174" s="39">
        <v>4</v>
      </c>
      <c r="F174" s="92">
        <f t="shared" si="48"/>
        <v>0</v>
      </c>
      <c r="H174" s="35"/>
    </row>
    <row r="175" spans="1:8" s="6" customFormat="1" ht="14.25" customHeight="1" x14ac:dyDescent="0.25">
      <c r="A175" s="119">
        <f t="shared" si="49"/>
        <v>2.1279999999999859</v>
      </c>
      <c r="B175" s="7" t="s">
        <v>44</v>
      </c>
      <c r="C175" s="39" t="s">
        <v>35</v>
      </c>
      <c r="D175" s="5">
        <v>0</v>
      </c>
      <c r="E175" s="39">
        <v>1</v>
      </c>
      <c r="F175" s="92">
        <f t="shared" si="48"/>
        <v>0</v>
      </c>
      <c r="H175" s="35"/>
    </row>
    <row r="176" spans="1:8" s="6" customFormat="1" ht="27.6" x14ac:dyDescent="0.25">
      <c r="A176" s="119">
        <f t="shared" si="49"/>
        <v>2.1289999999999858</v>
      </c>
      <c r="B176" s="7" t="s">
        <v>61</v>
      </c>
      <c r="C176" s="39" t="s">
        <v>35</v>
      </c>
      <c r="D176" s="5">
        <v>0</v>
      </c>
      <c r="E176" s="39">
        <v>1</v>
      </c>
      <c r="F176" s="92">
        <f t="shared" ref="F176" si="51">D176*E176</f>
        <v>0</v>
      </c>
      <c r="H176" s="35"/>
    </row>
    <row r="177" spans="1:8" s="6" customFormat="1" ht="13.8" x14ac:dyDescent="0.25">
      <c r="A177" s="119"/>
      <c r="B177" s="7"/>
      <c r="C177" s="39"/>
      <c r="D177" s="5"/>
      <c r="E177" s="39"/>
      <c r="F177" s="92"/>
      <c r="H177" s="35"/>
    </row>
    <row r="178" spans="1:8" s="6" customFormat="1" ht="69" x14ac:dyDescent="0.25">
      <c r="A178" s="119">
        <f>A176+0.001</f>
        <v>2.1299999999999857</v>
      </c>
      <c r="B178" s="7" t="s">
        <v>86</v>
      </c>
      <c r="C178" s="39" t="s">
        <v>11</v>
      </c>
      <c r="D178" s="5">
        <v>0</v>
      </c>
      <c r="E178" s="39">
        <v>300</v>
      </c>
      <c r="F178" s="92">
        <f t="shared" ref="F178" si="52">D178*E178</f>
        <v>0</v>
      </c>
      <c r="H178" s="35"/>
    </row>
    <row r="179" spans="1:8" s="6" customFormat="1" ht="13.8" x14ac:dyDescent="0.25">
      <c r="A179" s="128"/>
      <c r="B179" s="7"/>
      <c r="C179" s="39"/>
      <c r="D179" s="5"/>
      <c r="E179" s="39"/>
      <c r="F179" s="92"/>
      <c r="H179" s="35"/>
    </row>
    <row r="180" spans="1:8" s="6" customFormat="1" ht="14.25" customHeight="1" thickBot="1" x14ac:dyDescent="0.3">
      <c r="A180" s="54"/>
      <c r="B180" s="131"/>
      <c r="C180" s="9"/>
      <c r="D180" s="5"/>
      <c r="E180" s="39"/>
      <c r="F180" s="92"/>
      <c r="H180" s="35"/>
    </row>
    <row r="181" spans="1:8" s="6" customFormat="1" ht="16.2" thickBot="1" x14ac:dyDescent="0.3">
      <c r="A181" s="14"/>
      <c r="B181" s="15"/>
      <c r="C181" s="16"/>
      <c r="D181" s="17"/>
      <c r="E181" s="17"/>
      <c r="F181" s="18"/>
      <c r="H181" s="35"/>
    </row>
    <row r="182" spans="1:8" s="6" customFormat="1" ht="16.2" thickBot="1" x14ac:dyDescent="0.3">
      <c r="A182" s="62"/>
      <c r="B182" s="26" t="s">
        <v>7</v>
      </c>
      <c r="C182" s="26"/>
      <c r="D182" s="19"/>
      <c r="E182" s="19"/>
      <c r="F182" s="72">
        <f>SUM(F158:F180)</f>
        <v>0</v>
      </c>
      <c r="H182" s="35"/>
    </row>
    <row r="183" spans="1:8" s="6" customFormat="1" ht="16.2" thickBot="1" x14ac:dyDescent="0.3">
      <c r="A183" s="20"/>
      <c r="B183" s="21"/>
      <c r="C183" s="22"/>
      <c r="D183" s="23"/>
      <c r="E183" s="23"/>
      <c r="F183" s="24"/>
      <c r="H183" s="35"/>
    </row>
  </sheetData>
  <phoneticPr fontId="35" type="noConversion"/>
  <pageMargins left="0.74803149606299213" right="0.74803149606299213" top="0.98425196850393704" bottom="0.98425196850393704" header="0.51181102362204722" footer="0.51181102362204722"/>
  <pageSetup paperSize="9" scale="65" fitToHeight="100" orientation="portrait" r:id="rId1"/>
  <headerFooter alignWithMargins="0"/>
  <rowBreaks count="3" manualBreakCount="3">
    <brk id="56" max="5" man="1"/>
    <brk id="101" max="5" man="1"/>
    <brk id="156"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
  <sheetViews>
    <sheetView view="pageBreakPreview" zoomScale="80" zoomScaleNormal="100" zoomScaleSheetLayoutView="80" zoomScalePageLayoutView="50" workbookViewId="0">
      <selection activeCell="F15" sqref="F15"/>
    </sheetView>
  </sheetViews>
  <sheetFormatPr defaultColWidth="9.109375" defaultRowHeight="13.2" x14ac:dyDescent="0.25"/>
  <cols>
    <col min="1" max="1" width="9.109375" style="31"/>
    <col min="2" max="2" width="79.5546875" style="29" customWidth="1"/>
    <col min="3" max="3" width="7" style="31" customWidth="1"/>
    <col min="4" max="4" width="16.6640625" style="34" customWidth="1"/>
    <col min="5" max="5" width="19.44140625" style="40" customWidth="1"/>
    <col min="6" max="6" width="12.88671875" style="29" bestFit="1" customWidth="1"/>
    <col min="7" max="7" width="28.33203125" style="29" customWidth="1"/>
    <col min="8" max="8" width="21.44140625" style="29" customWidth="1"/>
    <col min="9" max="9" width="21.88671875" style="29" customWidth="1"/>
    <col min="10" max="16384" width="9.109375" style="29"/>
  </cols>
  <sheetData>
    <row r="1" spans="1:5" ht="13.8" thickBot="1" x14ac:dyDescent="0.3"/>
    <row r="2" spans="1:5" ht="18" x14ac:dyDescent="0.35">
      <c r="A2" s="93" t="s">
        <v>14</v>
      </c>
      <c r="B2" s="94"/>
      <c r="C2" s="94"/>
      <c r="D2" s="95"/>
      <c r="E2" s="96"/>
    </row>
    <row r="3" spans="1:5" x14ac:dyDescent="0.25">
      <c r="A3" s="97"/>
      <c r="B3" s="98"/>
      <c r="C3" s="98"/>
      <c r="D3" s="98"/>
      <c r="E3" s="99"/>
    </row>
    <row r="4" spans="1:5" ht="18" x14ac:dyDescent="0.35">
      <c r="A4" s="100" t="s">
        <v>24</v>
      </c>
      <c r="B4" s="101"/>
      <c r="C4" s="101"/>
      <c r="D4" s="102"/>
      <c r="E4" s="103"/>
    </row>
    <row r="5" spans="1:5" x14ac:dyDescent="0.25">
      <c r="A5" s="104"/>
      <c r="B5" s="105"/>
      <c r="C5" s="105"/>
      <c r="D5" s="106"/>
      <c r="E5" s="107"/>
    </row>
    <row r="6" spans="1:5" ht="13.8" x14ac:dyDescent="0.25">
      <c r="A6" s="108" t="str">
        <f>Fire!A6</f>
        <v>BUILDING 2, 4, 24 (BATTERY CENTRE &amp; GYM), 25, 26 31 &amp; 49 FIRE HOSE REELS INSTALLATIONS</v>
      </c>
      <c r="B6" s="109"/>
      <c r="C6" s="110"/>
      <c r="D6" s="110"/>
      <c r="E6" s="112"/>
    </row>
    <row r="7" spans="1:5" ht="13.8" x14ac:dyDescent="0.25">
      <c r="A7" s="113" t="s">
        <v>25</v>
      </c>
      <c r="B7" s="114"/>
      <c r="C7" s="115"/>
      <c r="D7" s="115"/>
      <c r="E7" s="117"/>
    </row>
    <row r="8" spans="1:5" ht="13.8" thickBot="1" x14ac:dyDescent="0.3">
      <c r="A8" s="81"/>
      <c r="B8" s="82"/>
      <c r="C8" s="83"/>
      <c r="D8" s="84"/>
      <c r="E8" s="86"/>
    </row>
    <row r="9" spans="1:5" ht="69" customHeight="1" thickBot="1" x14ac:dyDescent="0.3">
      <c r="A9" s="120" t="s">
        <v>0</v>
      </c>
      <c r="B9" s="121" t="s">
        <v>1</v>
      </c>
      <c r="C9" s="118" t="s">
        <v>18</v>
      </c>
      <c r="D9" s="122" t="s">
        <v>19</v>
      </c>
      <c r="E9" s="123" t="s">
        <v>5</v>
      </c>
    </row>
    <row r="10" spans="1:5" ht="13.8" x14ac:dyDescent="0.25">
      <c r="A10" s="54"/>
      <c r="B10" s="124"/>
      <c r="C10" s="9"/>
      <c r="D10" s="5"/>
      <c r="E10" s="92"/>
    </row>
    <row r="11" spans="1:5" ht="15.6" x14ac:dyDescent="0.25">
      <c r="A11" s="54"/>
      <c r="B11" s="125" t="s">
        <v>20</v>
      </c>
      <c r="C11" s="9"/>
      <c r="D11" s="5"/>
      <c r="E11" s="92"/>
    </row>
    <row r="12" spans="1:5" ht="14.4" x14ac:dyDescent="0.3">
      <c r="A12" s="54"/>
      <c r="B12" s="126"/>
      <c r="C12" s="9"/>
      <c r="D12" s="5"/>
      <c r="E12" s="92"/>
    </row>
    <row r="13" spans="1:5" ht="13.8" x14ac:dyDescent="0.25">
      <c r="A13" s="54"/>
      <c r="B13" s="127"/>
      <c r="C13" s="9"/>
      <c r="D13" s="5"/>
      <c r="E13" s="92"/>
    </row>
    <row r="14" spans="1:5" ht="15" x14ac:dyDescent="0.25">
      <c r="A14" s="128">
        <f>3+0.001</f>
        <v>3.0009999999999999</v>
      </c>
      <c r="B14" s="129" t="s">
        <v>21</v>
      </c>
      <c r="C14" s="9">
        <v>1</v>
      </c>
      <c r="D14" s="5"/>
      <c r="E14" s="92">
        <f>'Preliminaries &amp; Generals'!F34</f>
        <v>0</v>
      </c>
    </row>
    <row r="15" spans="1:5" ht="13.8" x14ac:dyDescent="0.25">
      <c r="A15" s="128">
        <f>A14+0.001</f>
        <v>3.0019999999999998</v>
      </c>
      <c r="B15" s="7" t="s">
        <v>22</v>
      </c>
      <c r="C15" s="9">
        <v>2</v>
      </c>
      <c r="D15" s="5"/>
      <c r="E15" s="92">
        <f>SUM(Fire!F55,Fire!F100,Fire!F155,Fire!F182)</f>
        <v>0</v>
      </c>
    </row>
    <row r="16" spans="1:5" ht="13.8" x14ac:dyDescent="0.25">
      <c r="A16" s="54"/>
      <c r="B16" s="7"/>
      <c r="C16" s="9"/>
      <c r="D16" s="5"/>
      <c r="E16" s="92"/>
    </row>
    <row r="17" spans="1:5" ht="13.8" x14ac:dyDescent="0.25">
      <c r="A17" s="54"/>
      <c r="B17" s="7"/>
      <c r="C17" s="9"/>
      <c r="D17" s="5"/>
      <c r="E17" s="92"/>
    </row>
    <row r="18" spans="1:5" ht="13.8" x14ac:dyDescent="0.25">
      <c r="A18" s="54"/>
      <c r="B18" s="7"/>
      <c r="C18" s="9"/>
      <c r="D18" s="5"/>
      <c r="E18" s="92"/>
    </row>
    <row r="19" spans="1:5" ht="13.8" x14ac:dyDescent="0.25">
      <c r="A19" s="54"/>
      <c r="B19" s="7"/>
      <c r="C19" s="9"/>
      <c r="D19" s="5"/>
      <c r="E19" s="92"/>
    </row>
    <row r="20" spans="1:5" ht="14.4" thickBot="1" x14ac:dyDescent="0.3">
      <c r="A20" s="3"/>
      <c r="B20" s="4"/>
      <c r="C20" s="3"/>
      <c r="D20" s="5"/>
      <c r="E20" s="13"/>
    </row>
    <row r="21" spans="1:5" ht="15.6" x14ac:dyDescent="0.25">
      <c r="A21" s="25"/>
      <c r="B21" s="45"/>
      <c r="C21" s="46"/>
      <c r="D21" s="47"/>
      <c r="E21" s="18"/>
    </row>
    <row r="22" spans="1:5" ht="15.6" x14ac:dyDescent="0.25">
      <c r="A22" s="58"/>
      <c r="B22" s="130" t="s">
        <v>23</v>
      </c>
      <c r="C22" s="48"/>
      <c r="D22" s="5"/>
      <c r="E22" s="136">
        <f>SUM(E11:E16)</f>
        <v>0</v>
      </c>
    </row>
    <row r="23" spans="1:5" ht="15.6" x14ac:dyDescent="0.25">
      <c r="A23" s="58"/>
      <c r="B23" s="130"/>
      <c r="C23" s="48"/>
      <c r="D23" s="5"/>
      <c r="E23" s="10"/>
    </row>
    <row r="24" spans="1:5" ht="15.6" x14ac:dyDescent="0.25">
      <c r="A24" s="58"/>
      <c r="B24" s="130" t="s">
        <v>71</v>
      </c>
      <c r="C24" s="48"/>
      <c r="D24" s="5"/>
      <c r="E24" s="136">
        <v>0</v>
      </c>
    </row>
    <row r="25" spans="1:5" ht="15.6" x14ac:dyDescent="0.25">
      <c r="A25" s="58"/>
      <c r="B25" s="130"/>
      <c r="C25" s="48"/>
      <c r="D25" s="5"/>
      <c r="E25" s="10"/>
    </row>
    <row r="26" spans="1:5" ht="15.6" x14ac:dyDescent="0.25">
      <c r="A26" s="58"/>
      <c r="B26" s="130" t="s">
        <v>30</v>
      </c>
      <c r="C26" s="48"/>
      <c r="D26" s="5"/>
      <c r="E26" s="136">
        <f>SUM(E22,E24)</f>
        <v>0</v>
      </c>
    </row>
    <row r="27" spans="1:5" ht="16.2" thickBot="1" x14ac:dyDescent="0.3">
      <c r="A27" s="59"/>
      <c r="B27" s="49"/>
      <c r="C27" s="38"/>
      <c r="D27" s="41"/>
      <c r="E27" s="24"/>
    </row>
    <row r="28" spans="1:5" ht="14.4" thickBot="1" x14ac:dyDescent="0.3">
      <c r="A28" s="14"/>
      <c r="B28" s="50"/>
      <c r="C28" s="51"/>
      <c r="D28" s="52"/>
      <c r="E28" s="42"/>
    </row>
    <row r="29" spans="1:5" ht="16.2" thickBot="1" x14ac:dyDescent="0.3">
      <c r="A29" s="67"/>
      <c r="B29" s="130" t="s">
        <v>31</v>
      </c>
      <c r="C29" s="68"/>
      <c r="D29" s="69"/>
      <c r="E29" s="137">
        <f>E26*15%</f>
        <v>0</v>
      </c>
    </row>
    <row r="30" spans="1:5" ht="16.2" thickBot="1" x14ac:dyDescent="0.3">
      <c r="A30" s="132"/>
      <c r="B30" s="26"/>
      <c r="C30" s="53"/>
      <c r="D30" s="35"/>
      <c r="E30" s="43"/>
    </row>
    <row r="31" spans="1:5" ht="15.75" customHeight="1" thickBot="1" x14ac:dyDescent="0.3">
      <c r="A31" s="138"/>
      <c r="B31" s="130" t="s">
        <v>32</v>
      </c>
      <c r="C31" s="68"/>
      <c r="D31" s="69"/>
      <c r="E31" s="137">
        <f>SUM(E26,E29)</f>
        <v>0</v>
      </c>
    </row>
    <row r="32" spans="1:5" ht="15.6" x14ac:dyDescent="0.25">
      <c r="A32" s="132"/>
      <c r="B32" s="26"/>
      <c r="C32" s="53"/>
      <c r="D32" s="35"/>
      <c r="E32" s="43"/>
    </row>
    <row r="33" spans="1:5" ht="15.75" customHeight="1" x14ac:dyDescent="0.25">
      <c r="A33" s="138"/>
      <c r="B33" s="130"/>
      <c r="C33" s="53"/>
      <c r="D33" s="35"/>
      <c r="E33" s="70"/>
    </row>
    <row r="34" spans="1:5" ht="13.8" x14ac:dyDescent="0.25">
      <c r="A34" s="54"/>
      <c r="B34" s="30"/>
      <c r="C34" s="27"/>
      <c r="D34" s="35"/>
      <c r="E34" s="55"/>
    </row>
    <row r="35" spans="1:5" ht="15" customHeight="1" x14ac:dyDescent="0.25">
      <c r="A35" s="138"/>
      <c r="B35" s="130"/>
      <c r="C35" s="28"/>
      <c r="D35" s="35"/>
      <c r="E35" s="73"/>
    </row>
    <row r="36" spans="1:5" ht="13.8" x14ac:dyDescent="0.25">
      <c r="A36" s="71"/>
      <c r="D36" s="66"/>
      <c r="E36" s="56"/>
    </row>
    <row r="37" spans="1:5" ht="16.5" customHeight="1" thickBot="1" x14ac:dyDescent="0.3">
      <c r="A37" s="152"/>
      <c r="B37" s="153"/>
      <c r="C37" s="60"/>
      <c r="D37" s="57"/>
      <c r="E37" s="44"/>
    </row>
  </sheetData>
  <mergeCells count="1">
    <mergeCell ref="A37:B37"/>
  </mergeCells>
  <pageMargins left="0.74803149606299213" right="0.74803149606299213" top="0.98425196850393704" bottom="0.98425196850393704" header="0.51181102362204722" footer="0.51181102362204722"/>
  <pageSetup paperSize="9" scale="65" fitToHeight="10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 Page</vt:lpstr>
      <vt:lpstr>Preliminaries &amp; Generals</vt:lpstr>
      <vt:lpstr>Fire</vt:lpstr>
      <vt:lpstr>Summary</vt:lpstr>
      <vt:lpstr>'Cover Page'!Print_Area</vt:lpstr>
      <vt:lpstr>Fire!Print_Area</vt:lpstr>
      <vt:lpstr>'Preliminaries &amp; Generals'!Print_Area</vt:lpstr>
      <vt:lpstr>Summary!Print_Area</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Rory</dc:creator>
  <cp:lastModifiedBy>Mahlatse Machine</cp:lastModifiedBy>
  <cp:lastPrinted>2022-11-30T07:55:57Z</cp:lastPrinted>
  <dcterms:created xsi:type="dcterms:W3CDTF">2013-07-08T05:05:06Z</dcterms:created>
  <dcterms:modified xsi:type="dcterms:W3CDTF">2026-08-18T11:06:01Z</dcterms:modified>
</cp:coreProperties>
</file>