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I:\Corporate\PROC\Procurement\Projects\2021 TO 2022 CSIR PROJECTS\Support Services\FM &amp; SS\Published RFPs\CSIR RFP No. 0000-00-00-2021 BIDF Facility\"/>
    </mc:Choice>
  </mc:AlternateContent>
  <xr:revisionPtr revIDLastSave="0" documentId="13_ncr:1_{DE6E04F8-F281-4621-A603-0772B2531025}" xr6:coauthVersionLast="47" xr6:coauthVersionMax="47" xr10:uidLastSave="{00000000-0000-0000-0000-000000000000}"/>
  <bookViews>
    <workbookView xWindow="-110" yWindow="-110" windowWidth="19420" windowHeight="10420" xr2:uid="{82EEE112-13EF-4E2C-8135-F0D290308AB7}"/>
  </bookViews>
  <sheets>
    <sheet name="Electrical BoQ" sheetId="2" r:id="rId1"/>
    <sheet name="Instrumentation BoQ" sheetId="6" r:id="rId2"/>
    <sheet name="Mechanical &amp; Piping BOQ" sheetId="10" r:id="rId3"/>
    <sheet name="Civil &amp; Structural BoQ" sheetId="8" r:id="rId4"/>
  </sheets>
  <definedNames>
    <definedName name="_xlnm.Print_Area" localSheetId="0">'Electrical BoQ'!$A$1:$G$71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8" i="8" l="1"/>
  <c r="G358" i="8"/>
  <c r="G216" i="8"/>
  <c r="G184" i="8"/>
  <c r="G154" i="8"/>
  <c r="G124" i="8"/>
  <c r="G100" i="8"/>
  <c r="G46" i="8"/>
  <c r="D376" i="8"/>
  <c r="D296" i="8"/>
  <c r="D294" i="8"/>
  <c r="D292" i="8"/>
  <c r="D214" i="8"/>
  <c r="D170" i="8"/>
  <c r="B154" i="8"/>
  <c r="D118" i="8"/>
  <c r="D96" i="8"/>
  <c r="D88" i="8"/>
  <c r="D84" i="8"/>
  <c r="D80" i="8"/>
  <c r="D44" i="8"/>
  <c r="D206" i="8" s="1"/>
  <c r="D42" i="8"/>
  <c r="G382" i="8" l="1"/>
  <c r="D212" i="8"/>
</calcChain>
</file>

<file path=xl/sharedStrings.xml><?xml version="1.0" encoding="utf-8"?>
<sst xmlns="http://schemas.openxmlformats.org/spreadsheetml/2006/main" count="825" uniqueCount="539">
  <si>
    <t>Project</t>
  </si>
  <si>
    <t>Doc Nr</t>
  </si>
  <si>
    <t>Date</t>
  </si>
  <si>
    <t>Done By:</t>
  </si>
  <si>
    <t>Approved By</t>
  </si>
  <si>
    <t>Details</t>
  </si>
  <si>
    <t>Issued for Internal Review</t>
  </si>
  <si>
    <t>BILL</t>
  </si>
  <si>
    <t>DESCRIPTION</t>
  </si>
  <si>
    <t>UNIT</t>
  </si>
  <si>
    <t>QTY</t>
  </si>
  <si>
    <t>RATE</t>
  </si>
  <si>
    <t>TOTAL</t>
  </si>
  <si>
    <t>No.</t>
  </si>
  <si>
    <t>Lot</t>
  </si>
  <si>
    <t xml:space="preserve">LV Power Distribution Cable </t>
  </si>
  <si>
    <t>m</t>
  </si>
  <si>
    <t>Lighting Circuitry - 4mm2 3C SWA</t>
  </si>
  <si>
    <t>Earthing Cable - ICW</t>
  </si>
  <si>
    <t>LV Cable Terminations</t>
  </si>
  <si>
    <t>Cable Trays and Racking</t>
  </si>
  <si>
    <t>Cable Trays and Racking accessories</t>
  </si>
  <si>
    <t>Site Lighting (Suitable for use in Zone 2)</t>
  </si>
  <si>
    <t>Earthing and Lightning Protection</t>
  </si>
  <si>
    <t>Earthing and Lightning Protection Material</t>
  </si>
  <si>
    <t>Lighting and Small Power</t>
  </si>
  <si>
    <t>Temperature Instrumentation</t>
  </si>
  <si>
    <t>Pressure Instrumentation</t>
  </si>
  <si>
    <t>No</t>
  </si>
  <si>
    <t>CSIR BIDF</t>
  </si>
  <si>
    <t>21050-CSI-EC&amp;I-RPT-002</t>
  </si>
  <si>
    <t>17/09/2021</t>
  </si>
  <si>
    <t>K Freese</t>
  </si>
  <si>
    <t>D Roode</t>
  </si>
  <si>
    <t>DB-01</t>
  </si>
  <si>
    <t>Distribution Board - (380V, 50Hz,1500A)</t>
  </si>
  <si>
    <t>Earthing and Lightning Protection Testing and Reports</t>
  </si>
  <si>
    <t>EPCM Panel (DB-01) - 120mm2 4C SWA</t>
  </si>
  <si>
    <t>Parr Stirred Digester (19L) - 25mm2 3C SWA</t>
  </si>
  <si>
    <t>Screen - 25mm2 3C SWA</t>
  </si>
  <si>
    <t>Bench-scale Biochar Unit - 25mm2 3C SWA</t>
  </si>
  <si>
    <t>Laboratory Woodchipper - 25mm2 3C SWA</t>
  </si>
  <si>
    <t>Flow-Through Digester - 25mm2 3C SWA</t>
  </si>
  <si>
    <t>Hemp Cleaner Digester - 25mm2 3C SWA</t>
  </si>
  <si>
    <t>Wastepaper Recycling Pilot - 25mm2 3C SWA</t>
  </si>
  <si>
    <t>Valley Beater - 25mm2 3C SWA</t>
  </si>
  <si>
    <t>Low Consistency Refiner System - 25mm2 4C SWA</t>
  </si>
  <si>
    <t>RDH Digester - 25mm2 4C SWA</t>
  </si>
  <si>
    <t>Boiler - 25mm2 4C SWA</t>
  </si>
  <si>
    <t>Pilot-Scale Biochar Unit - 25mm2 4C SWA</t>
  </si>
  <si>
    <t>Compressor - 25mm2 4C SWA</t>
  </si>
  <si>
    <t>Oxidizer - 25mm2 4C SWA</t>
  </si>
  <si>
    <t>2000kVA, 5kV-480/277V Supply Cable - 70mm2 PVC</t>
  </si>
  <si>
    <t>New Equipment</t>
  </si>
  <si>
    <t>Pressure Gauges</t>
  </si>
  <si>
    <t>Temperature Gauges</t>
  </si>
  <si>
    <t>Volumetric Piston Rotary Water Meters</t>
  </si>
  <si>
    <t>Equipment Installation, Inspection and Calibration</t>
  </si>
  <si>
    <t>Flow Meters</t>
  </si>
  <si>
    <t xml:space="preserve">Volumetric Piston Rotary Water Meters </t>
  </si>
  <si>
    <t>CSIR BIDF - Estimated Instrumentation Bill of Quantities</t>
  </si>
  <si>
    <t>CSIR BIDF - Estimated Electrical Bill of Quantities</t>
  </si>
  <si>
    <t>300kg/h Marshal Fowler ES 20 Steam Generator</t>
  </si>
  <si>
    <t>CSIR CANOPY - Preliminary Bill of Quanities</t>
  </si>
  <si>
    <t>CSIR CANOPY</t>
  </si>
  <si>
    <t>R. van Aswegen</t>
  </si>
  <si>
    <t>issued for Client Review</t>
  </si>
  <si>
    <t>SECTION NO. 1</t>
  </si>
  <si>
    <t>BILL NO. 1</t>
  </si>
  <si>
    <t>ALTERATIONS and DEMOLITIONS</t>
  </si>
  <si>
    <t>PREAMBLES</t>
  </si>
  <si>
    <t>For Preambles see "Model Preambles For Trades"</t>
  </si>
  <si>
    <t>SUPPLEMENTARY PREAMBLES</t>
  </si>
  <si>
    <t>View site</t>
  </si>
  <si>
    <t xml:space="preserve">Before submitting his tender the tenderer shall visit the site and satisfy himself as to the nature and extent of the work to be done and the value of the materials salvageable from the alterations. No claim for any variations of the contract sum in respect of the nature and extent of the work or of inferior or damaged materials will be entertained.  </t>
  </si>
  <si>
    <t>Explosives</t>
  </si>
  <si>
    <t>No explosives whatsoever may be used for alteration purposes unless otherwise stated</t>
  </si>
  <si>
    <t>General</t>
  </si>
  <si>
    <t>The contractor shall carry out the whole of the works with as little mess and noise as possible and with a minimum of disturbance to tenants in the building and to adjoining premises and their tenants. He shall provide proper protection and provide, erect and remove whendirected, any temporary tarpaulins that may be necessary during the progress of the works, all to the satisfaction of the principle agent.  Doors, fanlights, windows, fittings, frames, linings, etc which are to remain the property of the employer shall be carefully taken out, temporarily stored, transported over a distance approximately 5km to store and handed over to employer.  Doors, fanlights, windows, fittings, frames, linings, etc which are to be re-used shall be thoroughly overhauled before re-fixing including taking off, easing and re-hanging, cramping up, re-wedging as required and making good cramps, dowels, etc, and oiling, adjusting and repairing ironmongery as necessary, replacing any glass damaged in removal or subsequently and stopping up all nail and screw holes with tinted plastic wood to match timber, unless otherwise described. Re-painting or re-varnishing is given separately.  Prices for taking out of doors, windows, etc shall include for removal of all beads, architraves, ironmongery, etc.  Prices for taking out and removing doors and frames shall include for removing door stops, cabin hooks, etc.  With regards to building up openings in existing walls, cement screeds and pavings, granolithic, tops of walls, etc, shall be levelled and prepared for raising of brickwork.  Making good of finishes shall include making good of the brick and concrete surfaces onto which the new finishes are applied, where necessary.  Thecontractor will be required to take all dimensions affecting the existing buildings on site and he will be held solely responsible for the accuracy of all such dimensions where used in the manufacture of new items (doors, windows, fittings, etc).</t>
  </si>
  <si>
    <t>ROOF SLAB</t>
  </si>
  <si>
    <t>REMOVAL OF EXISTING WORK</t>
  </si>
  <si>
    <t>Taking down and removing roofs, floors, panelling, ceilings, partitions, etc</t>
  </si>
  <si>
    <t>Existing waterproofing</t>
  </si>
  <si>
    <t>m2</t>
  </si>
  <si>
    <t xml:space="preserve">Removal of existing screed 100mm to 50mm (75mm average thickness) </t>
  </si>
  <si>
    <t>DEMOLITIONS AND ALTERATIONS</t>
  </si>
  <si>
    <t>BILL NO. 2</t>
  </si>
  <si>
    <t>ROOF COVERINGS ETC</t>
  </si>
  <si>
    <t>Guarantee</t>
  </si>
  <si>
    <t>The contractor is to state the period and level of guarantee of workmanship and materials for this project in his tender.</t>
  </si>
  <si>
    <t>Availability of materials</t>
  </si>
  <si>
    <t>The contractor is to ascertain what materials and quantities are available for this project and state this in his tender</t>
  </si>
  <si>
    <t>Manpower</t>
  </si>
  <si>
    <t>The contractors is to state availability of his own resources for this project in his tender</t>
  </si>
  <si>
    <t>Straight cutting</t>
  </si>
  <si>
    <t>Descriptions of all roof coverings are deemed to include for all straight cutting</t>
  </si>
  <si>
    <t>PROFILED METAL SHEETING</t>
  </si>
  <si>
    <t>IBR Roof Sheeting as per engineer specification</t>
  </si>
  <si>
    <t>0.8mm IBR Roof Sheeting</t>
  </si>
  <si>
    <t>Extra over Roof sheeting for</t>
  </si>
  <si>
    <t>Clear roof sheeting as per engineers specification</t>
  </si>
  <si>
    <t>IBR Side cladding as per engineer specification</t>
  </si>
  <si>
    <t>0.8mm IBR Side Cladding</t>
  </si>
  <si>
    <t xml:space="preserve">METAL SHEET ACCESSORIES </t>
  </si>
  <si>
    <t>Ridge cap flashing 620mmg</t>
  </si>
  <si>
    <t>Drip Flashing</t>
  </si>
  <si>
    <t>Whirley Birds</t>
  </si>
  <si>
    <t>ROOF COVERINGS</t>
  </si>
  <si>
    <t>BILL NO. 3</t>
  </si>
  <si>
    <t>STRUCTURAL STEELWORK</t>
  </si>
  <si>
    <t>Descriptions Descriptions of bolts shall be deemed to include nuts and washers Descriptions of expansion anchors and bolts and chemical anchors and bolts shall be deemed to include nuts, washers and mortices in brickwork or concrete</t>
  </si>
  <si>
    <t>Descriptions of L-shaped and U-shaped anchor bolts shall be deemed to include bending, threading, nuts and washers and embedding in concrete. Where anchor bolts are described as embedded in sides or soffits of concrete it shall be deemed to include holes through formwork.</t>
  </si>
  <si>
    <t>STEEL ROOF CONSTRUCTION (PROVISIONAL)</t>
  </si>
  <si>
    <t>Steel Canopy Structure</t>
  </si>
  <si>
    <t>t</t>
  </si>
  <si>
    <t>Bolts &amp; Plates</t>
  </si>
  <si>
    <t>Chemical anchors</t>
  </si>
  <si>
    <t>Hilti HIT-RE 500 met HIT-V rod (16 mm)</t>
  </si>
  <si>
    <t>BILL NO. 4</t>
  </si>
  <si>
    <t>METALWORK</t>
  </si>
  <si>
    <t>For preambles see "Model Preambles for Trades"</t>
  </si>
  <si>
    <t>MILD STEEL BALUSTRADES, HANDRAILS ETC</t>
  </si>
  <si>
    <t>Painted mild steel collapsable balustrade (Colour TBC) including 42mm diameter mild steel top handrail and 4mm steel cables complete as per Architect specification</t>
  </si>
  <si>
    <t>1000mm high Straight Collapsable Handrails</t>
  </si>
  <si>
    <t>STEEL SLIDING DOORS</t>
  </si>
  <si>
    <t>Double sliding doors with glossy non-drip enamel finish. Colour: Charcoal including ironmongery</t>
  </si>
  <si>
    <r>
      <rPr>
        <b/>
        <sz val="10"/>
        <color theme="1"/>
        <rFont val="Calibri"/>
        <family val="2"/>
        <scheme val="minor"/>
      </rPr>
      <t xml:space="preserve">S1 </t>
    </r>
    <r>
      <rPr>
        <sz val="10"/>
        <color theme="1"/>
        <rFont val="Calibri"/>
        <family val="2"/>
        <scheme val="minor"/>
      </rPr>
      <t>- Double steel sliding door including top and bottom track</t>
    </r>
  </si>
  <si>
    <t>MILD STEEL DOORS</t>
  </si>
  <si>
    <t>Double door with glossy non-drip enamel finish. Colour: Charcoal including ironmongery</t>
  </si>
  <si>
    <r>
      <rPr>
        <b/>
        <sz val="10"/>
        <color theme="1"/>
        <rFont val="Calibri"/>
        <family val="2"/>
        <scheme val="minor"/>
      </rPr>
      <t>D1</t>
    </r>
    <r>
      <rPr>
        <sz val="10"/>
        <color theme="1"/>
        <rFont val="Calibri"/>
        <family val="2"/>
        <scheme val="minor"/>
      </rPr>
      <t xml:space="preserve"> - 1640 x 2083mm high overall including frame fixed to structural steel</t>
    </r>
  </si>
  <si>
    <t>BILL NO. 5</t>
  </si>
  <si>
    <t>CEILINGS, PARTITIONS AND ACCESS FLOORING</t>
  </si>
  <si>
    <t>INSULATION</t>
  </si>
  <si>
    <t>Insulation to roofs</t>
  </si>
  <si>
    <t>Sisalation Roof insulation</t>
  </si>
  <si>
    <t>PARTITIONS, ETC</t>
  </si>
  <si>
    <t>Solid drywall or similar approved partition systems</t>
  </si>
  <si>
    <t>107 - PARTITIONS</t>
  </si>
  <si>
    <t>Gyproc Saint-Gobain Rhinoboard Firestop drywall partitioning shall comprise steel studding formed of 2 x 102 x 35mm Donn UltraSteel  drywall top and bottom tracks with vertical studs at maximum 600mm centres, friction fitted or pop-riveted to the top and bottom tracks with similar additional vertical studs as necessary at abutments, ends, etc.with 102mm "Isover cavitylite" insulation inserted into cavity of partition and covered on both sides with 2 layers 15mm "Rhinoboard Firestop" per manufacturer, all screwed to studding with "Drywall" screws at maximum 220mm centres. Boards are to be butt jointed and finished with "Rhino" tape and "Readymix D" jointing compound.  The panels are to be completely skim coated on both sides (paint to both sides elsewhere measured), all according to manufacturer's specifications. Intersections and abutments are measured separately and descriptions shall be deemed to include any additional studs, corner beads, jointing compound, tape, etc.</t>
  </si>
  <si>
    <t>Drywall partition 4,95m high with bottom track plugged and top track fixed to roof sheeting tees</t>
  </si>
  <si>
    <t>Extra over for standard size partition door</t>
  </si>
  <si>
    <t>BILL NO. 6</t>
  </si>
  <si>
    <t>FLOOR COVERINGS, WALL LININGS, ETC</t>
  </si>
  <si>
    <t>Notes to Tenderers</t>
  </si>
  <si>
    <t>Moisture test must be done before any preparations starts (THIS MUST BE DONE TIMEOUSLY IN ORDER TO AVOID TIME LOSS OR ADDITIONAL COST)</t>
  </si>
  <si>
    <t xml:space="preserve">Full project pack to be issued to Client on completion with all guarantees and maintenance manuals (Supplied by Manufacturer and Supplier). </t>
  </si>
  <si>
    <t>POLISH, SEALERS, ETC</t>
  </si>
  <si>
    <t>Sweep, clean with detergent complying with SABS 825, rinse and apply three coats of water emulsion polish complying with SABS 1042, including buffing after application of each coat of polish</t>
  </si>
  <si>
    <t>On exposed slab where screed was removed</t>
  </si>
  <si>
    <t>FLOOR COVERINGS</t>
  </si>
  <si>
    <t>6mm Polyurethane floor screed</t>
  </si>
  <si>
    <t xml:space="preserve">On floors </t>
  </si>
  <si>
    <t>10mm joints</t>
  </si>
  <si>
    <t>BILL NO. 7</t>
  </si>
  <si>
    <t xml:space="preserve">PLUMBING AND DRAINAGE </t>
  </si>
  <si>
    <t>uPVC pipes and fittings</t>
  </si>
  <si>
    <t>Sewer and drainage pipes and fittings shall be jointed and sealed with butyl rubber rings</t>
  </si>
  <si>
    <t>Soil, waste, vent pipes and fittings shall be solvent weld jointed</t>
  </si>
  <si>
    <t>uPVC pressure pipes and fittings</t>
  </si>
  <si>
    <t>Pipes for water supply shall be of the class stated</t>
  </si>
  <si>
    <t>Pipes of 40mm diameter and smaller shall be plain ended with solvent welded uPVC loose sockets and fittings</t>
  </si>
  <si>
    <t>Pipes of 50mm diameter and greater shall have sockets and spigots with push in type integral rubber ring joints.  Bends shall be uPVC and all other fittings shall be cast iron, all with similar push-in type joints</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</si>
  <si>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</si>
  <si>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Capillary solder fittings shall comply with ISO 2016.  Only compression fittings shall be used in walls or in ground</t>
  </si>
  <si>
    <t>Fixing of pipes</t>
  </si>
  <si>
    <t>Unless specifically otherwise stated, descriptions of pipes shall be deemed to include fixing to walls etc, casting in, building in or suspending not exceeding 1m below suspension level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</si>
  <si>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</si>
  <si>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</si>
  <si>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In the case of pipes with diameters exceeding  60mm all sizes are given  and  no  claim  for  extra  bushes,  reducers,  etc  will  be entertained</t>
  </si>
  <si>
    <t>Excavations</t>
  </si>
  <si>
    <t>No  claim  for  rock  excavation  will  be  entertained  unless  the contractor has timorously notified the Principal Agent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</si>
  <si>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</si>
  <si>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</si>
  <si>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</si>
  <si>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Where  no  manufactures'  instructions  exist  pipes  shall  be  laid  in accordance with clause 5.1 and 5.2 of each of the following: SABS 1200    L :   Medium-pressure pipelines                                                                    LD   :   Sewers                                                                                              LE   :   Stormwater drainage</t>
  </si>
  <si>
    <t>Pipe trenches etc shall be backfilled in accordance with clause 3.1 to 3.4.1, 5.1 to 5.3 and 7 of SABS 1200 LB : Bedding (Pipes).</t>
  </si>
  <si>
    <t>Unless otherwise described bedding of rigid pipes shall be class B bedding</t>
  </si>
  <si>
    <t>Flush pans</t>
  </si>
  <si>
    <t>Flush pans shall have straight or side outlets and "P" or "S" traps as necessary</t>
  </si>
  <si>
    <t>Stainless steelbasins,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</si>
  <si>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</si>
  <si>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</si>
  <si>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</si>
  <si>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RAINWATER DISPOSAL</t>
  </si>
  <si>
    <t>Seamless epoxy coated aluminium gutters and rainwater downpipes fixed to GMS rafter and face of inner wall and supported on steel roof structure to fall</t>
  </si>
  <si>
    <t>200 x 150mm Gutter</t>
  </si>
  <si>
    <t>100 x 3mm RWDP</t>
  </si>
  <si>
    <t>Extra over for bends</t>
  </si>
  <si>
    <t>Extra over for shoe</t>
  </si>
  <si>
    <t>SANITARY FITTINGS</t>
  </si>
  <si>
    <t>Sanitary fittings</t>
  </si>
  <si>
    <t>Comprises fittings and units complete with, service pipes, stop cocks and traps and those combined with cupboards or worktops excluding taps and mixers.</t>
  </si>
  <si>
    <t>Double Bowl sink</t>
  </si>
  <si>
    <t xml:space="preserve">Sanitary fittings sundries </t>
  </si>
  <si>
    <t>Comprises soap dishes, toilet paper holders, mirrors, towel rails, medicine cabinets, etc.</t>
  </si>
  <si>
    <t>Soap dish</t>
  </si>
  <si>
    <t>SANITARY PLUMBING</t>
  </si>
  <si>
    <t>Sanitary plumbing</t>
  </si>
  <si>
    <t>Comprises anti-siphonage, waste, soil and vent stacks, paint on pipes, a proportion of holes and cutting to tiling, etc.</t>
  </si>
  <si>
    <t>Cold water supplies</t>
  </si>
  <si>
    <t>Comprises all cold water services including paint on pipes, a proportion of holes and cutting to tiling, wheel valves, etc.</t>
  </si>
  <si>
    <t>Hot water supplies</t>
  </si>
  <si>
    <t>Comprises piping, lagging, paint on pipes, a proportion of holes and cutting to tiling, wheel valves, etc.</t>
  </si>
  <si>
    <t>ELECTRIC WATER HEATERS</t>
  </si>
  <si>
    <t>Manufactured by "Kwikot"</t>
  </si>
  <si>
    <t>100 Litre roof mounted solar water heater</t>
  </si>
  <si>
    <t>FIRE APPLIANCES, ETC</t>
  </si>
  <si>
    <t>4.5kg Dry chemical powder fire extinguisher including backing board</t>
  </si>
  <si>
    <t>Fire hose reel including all necessary pipework, fittings, bends, tees, reducers and sundries complete in accordance with SANS standards</t>
  </si>
  <si>
    <t>Fire hose reel with 30m rubber hose, chromium plated stopcock, shut-off nozzle, wall bracket, nipples, flanges, etc to fix to water supply pipe. Complete.</t>
  </si>
  <si>
    <t>uPVC Class 16 pipes</t>
  </si>
  <si>
    <t>50mm Fire water supply pipes laid in earth or in earth filling under surface beds, including excavations not exceeding 1m deep</t>
  </si>
  <si>
    <t>Extra over uPVC Class 16 pipes for compression fittings</t>
  </si>
  <si>
    <t>50mm Bend</t>
  </si>
  <si>
    <t>TESTING</t>
  </si>
  <si>
    <t>Testing water supply system to fire appliances</t>
  </si>
  <si>
    <t>Item</t>
  </si>
  <si>
    <t>PLUMBING AND DRAINAGE</t>
  </si>
  <si>
    <t>BILL NO. 8</t>
  </si>
  <si>
    <t>PAINTWORK</t>
  </si>
  <si>
    <t>PAINTWORK, ETC TO NEW WORK ON</t>
  </si>
  <si>
    <t>PLASTER BOARD SURFACES</t>
  </si>
  <si>
    <t xml:space="preserve">One coat alkali resistant plaster primer and two coats "Dulux Trade" PVA acrylic emulsion paint on </t>
  </si>
  <si>
    <t>Drywall</t>
  </si>
  <si>
    <t>Installation &amp; Commissioning (est)</t>
  </si>
  <si>
    <t>D. Roode</t>
  </si>
  <si>
    <t>Date: 2021/10/19</t>
  </si>
  <si>
    <t>G Stirling</t>
  </si>
  <si>
    <t>CSIR BIDF - Estimated Mechanical &amp; Piping Bill of Quantities</t>
  </si>
  <si>
    <t>M Joubert</t>
  </si>
  <si>
    <t>Issued for tender purposes</t>
  </si>
  <si>
    <t>Mechanical Equipment</t>
  </si>
  <si>
    <t xml:space="preserve">Electric Steam Boiler (KSM Boiler and Plant  Solutions)	</t>
  </si>
  <si>
    <t>Piping, Valves and Connections</t>
  </si>
  <si>
    <t>Valves</t>
  </si>
  <si>
    <t>Steam Line 1/2" Socket Weld Stop Valves (ASME B16.34 / API 608 or similar)</t>
  </si>
  <si>
    <t>qty</t>
  </si>
  <si>
    <t>Steam Line 1 1/2" Socket Weld Stop Valves (ASME B16.34 / API 608 or similar)</t>
  </si>
  <si>
    <t>Nitrogen Line 3/8" BSP Ball Valves (EN 331)</t>
  </si>
  <si>
    <t>Compressed Air Line 1/2" BSP Ball Valves (EN 331)</t>
  </si>
  <si>
    <t>Municipal Water Line 15mm BSP Ball Valves (EN 331)</t>
  </si>
  <si>
    <t>Hot Geyser water Line 15mm BSP Ball Valves (EN 331)</t>
  </si>
  <si>
    <t>Hot Geyser water Line 22mm BSP Ball Valves (EN 331)</t>
  </si>
  <si>
    <t>Steam Line 1 1/2" Socket Weld Plug Valves (ASME B16.34 / API 6D)</t>
  </si>
  <si>
    <t>Steam Line 3/8" Socket Weld Needle Valve (ASME 16.34 / API 594)</t>
  </si>
  <si>
    <t>Piping and Connections</t>
  </si>
  <si>
    <t>Steam lines</t>
  </si>
  <si>
    <t xml:space="preserve">ASME 31.3 CS A106 Gr B SCH 40     1 1/2" </t>
  </si>
  <si>
    <t xml:space="preserve">ASME 31.3 CS A106 Gr B SCH 40	    1/2"	</t>
  </si>
  <si>
    <t xml:space="preserve">ASME 31.3 CS A106 Gr B SCH 40	    3/8"	</t>
  </si>
  <si>
    <t>Steam Fittings</t>
  </si>
  <si>
    <t>EN1092 PN25 RF Blind Flange (#5)  IMPERIAL  2" RF BLIND FLANGE     2"</t>
  </si>
  <si>
    <t xml:space="preserve">End Caps  A106 Gr B CS SCH40 Pipe Connection SW     1 1/2" </t>
  </si>
  <si>
    <t>End Caps  A106 Gr B CS SCH40 Pipe Connection SW     3/8"</t>
  </si>
  <si>
    <t>Reducing Tee-Piece  A106 Gr B CS SCH40 SW x A106 Gr B CS SCH40 SW     2x1.5"  Pipe by 1x3/8"  Pipe</t>
  </si>
  <si>
    <t>Reducing Tee-Piece  A106 Gr B CS SCH40 SWx A106 Gr B CS SCH40 SW     2x1.5"  Pipe by 1x1/2"  Pipe</t>
  </si>
  <si>
    <t>90 degree Angles  A106 Gr B CS SCH40 SW x A106 Gr B CS SCH40 SW     1.5"  Pipe x 1.5"  Pipe</t>
  </si>
  <si>
    <t>90 degree Angles  A106 Gr B CS SCH40 SW x A106 Gr B CS SCH40 SW     0.5" Pipe x 0.5" Pipe</t>
  </si>
  <si>
    <t>EN1092 PN25 RF Slip On Flange (#1) IMPERIAL  1.5" RF SLIP ON FLANGE     1.5"</t>
  </si>
  <si>
    <t>EN1092 NP25 RF Blind Flange (#5) IMPERIAL  1.5" RF BLIND FLANGE     1.5"</t>
  </si>
  <si>
    <t>Tee-Piece  A106 Gr B CS SCH40 SWx A106 Gr B CS SCH40 SW     1.5"</t>
  </si>
  <si>
    <t>Tee-Piece  A106 Gr B CS SCH40 SWx A106 Gr B CS SCH40 SW     0.5"</t>
  </si>
  <si>
    <t>EN1092 PN40 RF Slip On Flange (#1) METRIC  DN20 RF Slip on Flange    DN20</t>
  </si>
  <si>
    <t>Hot Water Lines</t>
  </si>
  <si>
    <t>SANS 460/2   22mm Copper Tubing</t>
  </si>
  <si>
    <t>SANS 460/2   15mm Copper tubing</t>
  </si>
  <si>
    <t>Hot Water Fittings</t>
  </si>
  <si>
    <t>End Caps   Cu Tube Connection     15mm</t>
  </si>
  <si>
    <t>End Caps   Cu Tube Connection     22mm</t>
  </si>
  <si>
    <t>Reducing Straight Coupler   2 x Cu Tube Connection     15mm x 22mm</t>
  </si>
  <si>
    <t>Tee Piece   3 x Cu Tube Connection     22mm</t>
  </si>
  <si>
    <t>Elbow   2 x Cu Tube Connection     22mm</t>
  </si>
  <si>
    <t>Elbow   2 x Cu Tube Connection     15mm</t>
  </si>
  <si>
    <t>Male Connector   Cu Threaded End x Cu Tube Connection     3/4" BSPP x 22mm Tube</t>
  </si>
  <si>
    <t>Male Connector   Cu Threaded End x Cu Tube Connection     3/4" BSPP x 15mm Tube</t>
  </si>
  <si>
    <t>Female Connector   Cu Tube Connection x Cu Threaded End     15mm Tube x 3/4" BSP Thread</t>
  </si>
  <si>
    <t>Female Connector   Cu Tube Connection x Cu Threaded End     15mm Tube x 3/4"BSP Thread</t>
  </si>
  <si>
    <t>Municipal Water Lines</t>
  </si>
  <si>
    <t>SANS 460/2   15mm</t>
  </si>
  <si>
    <t>ASME 36.19 SS304 SCH 40   1/2"</t>
  </si>
  <si>
    <t>5.5m</t>
  </si>
  <si>
    <t>ASME 36.19 SS316 SCH 40   1"</t>
  </si>
  <si>
    <t>ASME 36.19 SS316 SCH 40   20mm</t>
  </si>
  <si>
    <t>Municipal Water Fittings</t>
  </si>
  <si>
    <t>Tee Piece   3 x Cu Tube Connection     15mm</t>
  </si>
  <si>
    <t>Male Connector   Cu Threaded End x Cu Tube Connection     3/4 BSPP male x 15mm Tube</t>
  </si>
  <si>
    <t xml:space="preserve"> Female Connector   Cu Tube Connection x Cu Threaded End     15mm Tube x 1/2" BSPF Thread</t>
  </si>
  <si>
    <t>Male connector   6mm x 1/2" BSP  Male Pushin Fittings     6mm x 1/2" BSP  Male Pushin Fittings</t>
  </si>
  <si>
    <t>Male Connector   Cu Tube Connection x Cu Threaded End     15mm Tube x 25mm BSP Thread</t>
  </si>
  <si>
    <t>EN1092 SS PN40 Blind (#05) Flange   DN25 SS316L Flange     DN25</t>
  </si>
  <si>
    <t>Male Connector   15MM x 3/4 Male connector     To Connect for female threaded flange</t>
  </si>
  <si>
    <t>EN1092 SS PN40 Weldneck (#11) Flange   DN25 (1inch) SS 316L Flange     DN25</t>
  </si>
  <si>
    <t>Male Connector   SS 316L Pipe x SS 316L Threaded End     1" SS Tube x 1" NPT Thread</t>
  </si>
  <si>
    <t>Male Connector   Cu Tube Connection x Cu Threaded End     15mm Tube x 15mm BSP Thread</t>
  </si>
  <si>
    <t>EN1092 SS PN25 Blind (#05) Flange (IMPERIAL)   1" SS304 Flange     1/2"</t>
  </si>
  <si>
    <t>EN1092 SS PN25 Weldneck (#11) Flange IMPERIAL   1" SS304 Flange     1/2"</t>
  </si>
  <si>
    <t xml:space="preserve">Female Connector   SS306 SCH40 Pipe Connection x Threaded End     1/2" Pipe Connection x 1/2" BSP Thread </t>
  </si>
  <si>
    <t>Tee Piece   SS316L Pipe connection x SS316L Pipe connection     20mm SS Pipe x 20mm SS Pipe</t>
  </si>
  <si>
    <t>Elbow   SS316L Pipe connection x SS316L Pipe connection     20mm SS Pipe x 20mm SS Pipe</t>
  </si>
  <si>
    <t>Male Connector   Cu Tube Connection x Cu Threaded End     15mm Tube x 20mm BSP Thread</t>
  </si>
  <si>
    <t>EN1092 SS PN40 Blind (#05) Flange METRIC   DN20 SS316L Flange     DN20</t>
  </si>
  <si>
    <t>EN1092 SS PN40 Weldneck (#11) Flange METRIC   DN20 SS 316L Flange     DN20</t>
  </si>
  <si>
    <t>Reducing Female Coupler   Brass Threaded End x Cu Tube Connection     3/4" BSP Thread x 15mm Cu Tube</t>
  </si>
  <si>
    <t>Compressed Air Lines</t>
  </si>
  <si>
    <t>Medical Cu Tube   1/2" Medical Grade Copper Tubing     1/2"</t>
  </si>
  <si>
    <t>Compressed Air Fittings</t>
  </si>
  <si>
    <t>Male Connector   12/" tube x 1/2" NPT     1/2"</t>
  </si>
  <si>
    <t>Plug   1/2" NPT  Plug     1/2"</t>
  </si>
  <si>
    <t>Tee Piece   3 x Cu Tube Connection     1/2"</t>
  </si>
  <si>
    <t>Elbow   2 x Cu Tube Connection     1/2"</t>
  </si>
  <si>
    <t>Male Connector   Cu Threaded End x Cu Tube Connection     1/2" NPT x 1/2" Tube</t>
  </si>
  <si>
    <t>Female Connector   Cu Threaded End x Cu Tube Connection     3/8" NPT x 1/2" Tube</t>
  </si>
  <si>
    <t>Reducing Union   Threaded End x Flex Hose Nipple     1/2" Tube x 3/8" Tube</t>
  </si>
  <si>
    <t>Female Connector   Cu Threaded End x Cu Tube Connection     1/4" NPT x 1/2" Tube</t>
  </si>
  <si>
    <t>Male Quickfit Nipple   Threaded End x Flex Hose Nipple     1/2" Tube x 3/8" Tube</t>
  </si>
  <si>
    <t>Straight Coupler   Medical copper Tube x SS316 Tube     1/2" Tube x 3/8" Tube</t>
  </si>
  <si>
    <t>Male Connector   SS Threaded End x SS316 Tube     3/8" BSPP x 3/8" Tube</t>
  </si>
  <si>
    <t>Nitrogen Lines</t>
  </si>
  <si>
    <t>Medical Cu Tube    3/8"</t>
  </si>
  <si>
    <t>Nitrogen Fittings</t>
  </si>
  <si>
    <t>Male connector   3/8" tube X 1/2" npt male     3/8"</t>
  </si>
  <si>
    <t>Male Plug   1/2"     1/2"</t>
  </si>
  <si>
    <t>Tee Piece   3 x Cu Tube Connection     3/8"</t>
  </si>
  <si>
    <t>Elbow   2 x Cu Tube Connection     3/8"</t>
  </si>
  <si>
    <t>Male Connector   Cu Threaded End x Cu Tube Connection     1/2" NPT x 3/8" Tube</t>
  </si>
  <si>
    <t>Female Connector   Threaded End x Cu Tube Connection     1/4" NPT x 3/8" Tube</t>
  </si>
  <si>
    <t>Straight Coupler   Medical copper Tube x SS316 Tube     3/8" Tube x 3/8" Tube</t>
  </si>
  <si>
    <t>Strainers</t>
  </si>
  <si>
    <t>Spirax Sarco Y-Tipe Strainer (0.5" Socket Weld Ends - ASME SCH 40 Pipe)</t>
  </si>
  <si>
    <t>Steam Line Air Vent</t>
  </si>
  <si>
    <t xml:space="preserve">Thermostatic Air Vent (1.5" Socket Weld Ends - ASME SCH 40 Pipe)					</t>
  </si>
  <si>
    <t>Thermodynamic Steam Trap</t>
  </si>
  <si>
    <t>Thermodynamic Steam Trap (0.5" Socket Weld Ends - ASME SCH 40 Pipe)</t>
  </si>
  <si>
    <t>C1.1</t>
  </si>
  <si>
    <t>C1.2</t>
  </si>
  <si>
    <t>C2.1</t>
  </si>
  <si>
    <t>C2.2</t>
  </si>
  <si>
    <t>C2.3</t>
  </si>
  <si>
    <t>C2.4</t>
  </si>
  <si>
    <t>C2.5</t>
  </si>
  <si>
    <t>C2.6</t>
  </si>
  <si>
    <t>C3.1</t>
  </si>
  <si>
    <t>C3.2</t>
  </si>
  <si>
    <t>C3.3</t>
  </si>
  <si>
    <t>C4.1</t>
  </si>
  <si>
    <t>C4.2</t>
  </si>
  <si>
    <t>C4.3</t>
  </si>
  <si>
    <t>C5.1</t>
  </si>
  <si>
    <t>C5.2</t>
  </si>
  <si>
    <t>C5.3</t>
  </si>
  <si>
    <t>C6.1</t>
  </si>
  <si>
    <t>C6.2</t>
  </si>
  <si>
    <t>C6.3</t>
  </si>
  <si>
    <t>C7.1</t>
  </si>
  <si>
    <t>C7.2</t>
  </si>
  <si>
    <t>C7.3</t>
  </si>
  <si>
    <t>C7.4</t>
  </si>
  <si>
    <t>C7.5</t>
  </si>
  <si>
    <t>C7.6</t>
  </si>
  <si>
    <t>C7.7</t>
  </si>
  <si>
    <t>C7.8</t>
  </si>
  <si>
    <t>C7.9</t>
  </si>
  <si>
    <t>C7.10</t>
  </si>
  <si>
    <t>C7.11</t>
  </si>
  <si>
    <t>C7.12</t>
  </si>
  <si>
    <t>C7.13</t>
  </si>
  <si>
    <t>C7.14</t>
  </si>
  <si>
    <t>C7.15</t>
  </si>
  <si>
    <t>C8.1</t>
  </si>
  <si>
    <t>Sub-Total</t>
  </si>
  <si>
    <t>VAT 15%</t>
  </si>
  <si>
    <t>AMOUNT (EXCL VAT)</t>
  </si>
  <si>
    <t>AMOUNT (INCL VAT)</t>
  </si>
  <si>
    <t>M1.1</t>
  </si>
  <si>
    <t>M2.1</t>
  </si>
  <si>
    <t>M2.2</t>
  </si>
  <si>
    <t>M2.3</t>
  </si>
  <si>
    <t>M2.4</t>
  </si>
  <si>
    <t>M2.5</t>
  </si>
  <si>
    <t>M2.6</t>
  </si>
  <si>
    <t>M2.7</t>
  </si>
  <si>
    <t>M2.8</t>
  </si>
  <si>
    <t>M2.9</t>
  </si>
  <si>
    <t>M3.1</t>
  </si>
  <si>
    <t>M3.2</t>
  </si>
  <si>
    <t>M3.3</t>
  </si>
  <si>
    <t>M4.1</t>
  </si>
  <si>
    <t>M4.2</t>
  </si>
  <si>
    <t>M4.3</t>
  </si>
  <si>
    <t>M4.4</t>
  </si>
  <si>
    <t>M4.5</t>
  </si>
  <si>
    <t>M4.6</t>
  </si>
  <si>
    <t>M4.7</t>
  </si>
  <si>
    <t>M4.8</t>
  </si>
  <si>
    <t>M4.9</t>
  </si>
  <si>
    <t>M4.10</t>
  </si>
  <si>
    <t>M4.11</t>
  </si>
  <si>
    <t>M4.12</t>
  </si>
  <si>
    <t>M5.1</t>
  </si>
  <si>
    <t>M5.2</t>
  </si>
  <si>
    <t>M6.1</t>
  </si>
  <si>
    <t>M6.2</t>
  </si>
  <si>
    <t>M6.3</t>
  </si>
  <si>
    <t>M6.4</t>
  </si>
  <si>
    <t>M6.5</t>
  </si>
  <si>
    <t>M6.6</t>
  </si>
  <si>
    <t>M6.7</t>
  </si>
  <si>
    <t>M6.8</t>
  </si>
  <si>
    <t>M6.9</t>
  </si>
  <si>
    <t>M6.10</t>
  </si>
  <si>
    <t>M6.11</t>
  </si>
  <si>
    <t>M7.1</t>
  </si>
  <si>
    <t>M7.2</t>
  </si>
  <si>
    <t>M7.3</t>
  </si>
  <si>
    <t>M7.4</t>
  </si>
  <si>
    <t>M8.1</t>
  </si>
  <si>
    <t>M8.2</t>
  </si>
  <si>
    <t>M8.3</t>
  </si>
  <si>
    <t>M8.4</t>
  </si>
  <si>
    <t>M8.5</t>
  </si>
  <si>
    <t>M8.6</t>
  </si>
  <si>
    <t>M8.7</t>
  </si>
  <si>
    <t>M8.8</t>
  </si>
  <si>
    <t>M8.9</t>
  </si>
  <si>
    <t>M8.10</t>
  </si>
  <si>
    <t>M8.11</t>
  </si>
  <si>
    <t>M8.12</t>
  </si>
  <si>
    <t>M8.13</t>
  </si>
  <si>
    <t>M8.14</t>
  </si>
  <si>
    <t>M8.15</t>
  </si>
  <si>
    <t>M8.16</t>
  </si>
  <si>
    <t>M8.17</t>
  </si>
  <si>
    <t>M8.18</t>
  </si>
  <si>
    <t>M8.19</t>
  </si>
  <si>
    <t>M8.20</t>
  </si>
  <si>
    <t>M8.21</t>
  </si>
  <si>
    <t>M8.22</t>
  </si>
  <si>
    <t>M8.23</t>
  </si>
  <si>
    <t>M9.1</t>
  </si>
  <si>
    <t>M9.2</t>
  </si>
  <si>
    <t>M9.3</t>
  </si>
  <si>
    <t>M9.4</t>
  </si>
  <si>
    <t>M9.5</t>
  </si>
  <si>
    <t>M9.6</t>
  </si>
  <si>
    <t>M9.7</t>
  </si>
  <si>
    <t>M9.8</t>
  </si>
  <si>
    <t>M9.9</t>
  </si>
  <si>
    <t>M9.10</t>
  </si>
  <si>
    <t>M9.11</t>
  </si>
  <si>
    <t>M9.12</t>
  </si>
  <si>
    <t>M9.13</t>
  </si>
  <si>
    <t>M9.14</t>
  </si>
  <si>
    <t>M10.1</t>
  </si>
  <si>
    <t>M11.1</t>
  </si>
  <si>
    <t>M11.2</t>
  </si>
  <si>
    <t>M11.3</t>
  </si>
  <si>
    <t>M11.4</t>
  </si>
  <si>
    <t>M11.5</t>
  </si>
  <si>
    <t>M11.6</t>
  </si>
  <si>
    <t>M11.7</t>
  </si>
  <si>
    <t>M11.8</t>
  </si>
  <si>
    <t>M12.1</t>
  </si>
  <si>
    <t>M14.1</t>
  </si>
  <si>
    <t>I1.1</t>
  </si>
  <si>
    <t>I2.1</t>
  </si>
  <si>
    <t>I3.1</t>
  </si>
  <si>
    <t>I4.1</t>
  </si>
  <si>
    <t>I5.1</t>
  </si>
  <si>
    <t>I6.1</t>
  </si>
  <si>
    <t>I7.1</t>
  </si>
  <si>
    <t>E1.1</t>
  </si>
  <si>
    <t>E2.1</t>
  </si>
  <si>
    <t>E2.2</t>
  </si>
  <si>
    <t>E2.3</t>
  </si>
  <si>
    <t>E2.4</t>
  </si>
  <si>
    <t>E2.5</t>
  </si>
  <si>
    <t>E2.6</t>
  </si>
  <si>
    <t>E2.7</t>
  </si>
  <si>
    <t>E2.8</t>
  </si>
  <si>
    <t>E2.9</t>
  </si>
  <si>
    <t>E2.10</t>
  </si>
  <si>
    <t>E2.11</t>
  </si>
  <si>
    <t>E2.12</t>
  </si>
  <si>
    <t>E2.13</t>
  </si>
  <si>
    <t>E2.14</t>
  </si>
  <si>
    <t>E2.15</t>
  </si>
  <si>
    <t>E2.16</t>
  </si>
  <si>
    <t>E3.1</t>
  </si>
  <si>
    <t>E4.1</t>
  </si>
  <si>
    <t>E4.2</t>
  </si>
  <si>
    <t>E4.3</t>
  </si>
  <si>
    <t>E4.4</t>
  </si>
  <si>
    <t>E4.5</t>
  </si>
  <si>
    <t>E4.6</t>
  </si>
  <si>
    <t>E4.7</t>
  </si>
  <si>
    <t>E4.8</t>
  </si>
  <si>
    <t>E4.9</t>
  </si>
  <si>
    <t>E4.10</t>
  </si>
  <si>
    <t>E4.11</t>
  </si>
  <si>
    <t>E4.12</t>
  </si>
  <si>
    <t>E4.13</t>
  </si>
  <si>
    <t>E4.14</t>
  </si>
  <si>
    <t>E4.15</t>
  </si>
  <si>
    <t>E4.16</t>
  </si>
  <si>
    <t>E5.1</t>
  </si>
  <si>
    <t>E5.2</t>
  </si>
  <si>
    <t>E6.1</t>
  </si>
  <si>
    <t>E6.2</t>
  </si>
  <si>
    <t>E7.1</t>
  </si>
  <si>
    <t>E8.1</t>
  </si>
  <si>
    <t>E.2</t>
  </si>
  <si>
    <r>
      <rPr>
        <b/>
        <sz val="10"/>
        <color theme="1"/>
        <rFont val="Calibri"/>
        <family val="2"/>
        <scheme val="minor"/>
      </rPr>
      <t>E1</t>
    </r>
    <r>
      <rPr>
        <sz val="10"/>
        <color theme="1"/>
        <rFont val="Calibri"/>
        <family val="2"/>
        <scheme val="minor"/>
      </rPr>
      <t xml:space="preserve"> </t>
    </r>
  </si>
  <si>
    <t>E3</t>
  </si>
  <si>
    <t xml:space="preserve">E4 </t>
  </si>
  <si>
    <t>E5</t>
  </si>
  <si>
    <t>E6</t>
  </si>
  <si>
    <t>E7</t>
  </si>
  <si>
    <t xml:space="preserve">I1 </t>
  </si>
  <si>
    <t xml:space="preserve">I2 </t>
  </si>
  <si>
    <t xml:space="preserve">I3 </t>
  </si>
  <si>
    <t xml:space="preserve">I5 </t>
  </si>
  <si>
    <t xml:space="preserve">I6 </t>
  </si>
  <si>
    <t xml:space="preserve">I7 </t>
  </si>
  <si>
    <t xml:space="preserve">M1 </t>
  </si>
  <si>
    <t xml:space="preserve">M2 </t>
  </si>
  <si>
    <t>M3</t>
  </si>
  <si>
    <t>M4</t>
  </si>
  <si>
    <t>M5</t>
  </si>
  <si>
    <t>M6</t>
  </si>
  <si>
    <t>M7</t>
  </si>
  <si>
    <t>M8</t>
  </si>
  <si>
    <t xml:space="preserve">M10 </t>
  </si>
  <si>
    <t xml:space="preserve">M9 </t>
  </si>
  <si>
    <t xml:space="preserve">M11 </t>
  </si>
  <si>
    <t>C2</t>
  </si>
  <si>
    <t>C3</t>
  </si>
  <si>
    <t>C4</t>
  </si>
  <si>
    <t>C5</t>
  </si>
  <si>
    <t>C7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</si>
</sst>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164" formatCode="_(&quot;R&quot;* #,##0.00_);_(&quot;R&quot;* \(#,##0.00\);_(&quot;R&quot;* &quot;-&quot;??_);_(@_)"/>
    <numFmt numFmtId="165" formatCode="[$-F800]dddd\,\ mmmm\ dd\,\ yyyy"/>
    <numFmt numFmtId="166" formatCode="_-[$R-1C09]* #,##0.00_-;\-[$R-1C09]* #,##0.00_-;_-[$R-1C09]* &quot;-&quot;??_-;_-@_-"/>
  </numFmts>
  <fonts count="18" x14ac:knownFonts="1">
    <font>
      <sz val="11"/>
      <color theme="1"/>
      <name val="Calibri"/>
      <family val="2"/>
      <scheme val="minor"/>
    </font>
    <font>
      <sz val="9"/>
      <color theme="1"/>
      <name val="Arial"/>
      <family val="2"/>
    </font>
    <font>
      <b/>
      <sz val="11"/>
      <color theme="1"/>
      <name val="Arial"/>
      <family val="2"/>
    </font>
    <font>
      <b/>
      <sz val="9"/>
      <color theme="1"/>
      <name val="Arial"/>
      <family val="2"/>
    </font>
    <font>
      <b/>
      <sz val="10"/>
      <color theme="1"/>
      <name val="Calibri"/>
      <family val="2"/>
      <scheme val="minor"/>
    </font>
    <font>
      <sz val="10"/>
      <color theme="1"/>
      <name val="Calibri"/>
      <family val="2"/>
      <scheme val="minor"/>
    </font>
    <font>
      <b/>
      <sz val="11"/>
      <color theme="1"/>
      <name val="Calibri"/>
      <family val="2"/>
      <scheme val="minor"/>
    </font>
    <font>
      <b/>
      <u/>
      <sz val="10"/>
      <name val="Times New Roman"/>
      <family val="1"/>
    </font>
    <font>
      <sz val="10"/>
      <name val="Arial"/>
      <family val="2"/>
    </font>
    <font>
      <sz val="10"/>
      <name val="Calibri"/>
      <family val="2"/>
      <scheme val="minor"/>
    </font>
    <font>
      <sz val="8"/>
      <name val="Calibri"/>
      <family val="2"/>
      <scheme val="minor"/>
    </font>
    <font>
      <b/>
      <u/>
      <sz val="12"/>
      <color theme="1"/>
      <name val="Calibri"/>
      <family val="2"/>
      <scheme val="minor"/>
    </font>
    <font>
      <sz val="11"/>
      <name val="Calibri"/>
      <family val="2"/>
      <scheme val="minor"/>
    </font>
    <font>
      <sz val="11"/>
      <color theme="1"/>
      <name val="Arial"/>
      <family val="2"/>
    </font>
    <font>
      <sz val="11"/>
      <name val="Arial"/>
      <family val="2"/>
    </font>
    <font>
      <sz val="12"/>
      <name val="Arial"/>
      <family val="2"/>
    </font>
    <font>
      <b/>
      <sz val="11"/>
      <name val="Arial"/>
      <family val="2"/>
    </font>
    <font>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bottom style="thin">
        <color auto="1"/>
      </bottom>
      <diagonal/>
    </border>
    <border>
      <left style="medium">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auto="1"/>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n">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right style="thin">
        <color indexed="64"/>
      </right>
      <top/>
      <bottom/>
      <diagonal/>
    </border>
    <border>
      <left/>
      <right style="thin">
        <color indexed="64"/>
      </right>
      <top style="medium">
        <color indexed="64"/>
      </top>
      <bottom style="medium">
        <color indexed="64"/>
      </bottom>
      <diagonal/>
    </border>
  </borders>
  <cellStyleXfs count="6">
    <xf numFmtId="0" fontId="0" fillId="0" borderId="0"/>
    <xf numFmtId="0" fontId="7" fillId="0" borderId="0"/>
    <xf numFmtId="0" fontId="8" fillId="0" borderId="0"/>
    <xf numFmtId="3" fontId="8" fillId="0" borderId="0" applyFont="0" applyFill="0" applyBorder="0" applyAlignment="0" applyProtection="0"/>
    <xf numFmtId="0" fontId="8" fillId="0" borderId="0"/>
    <xf numFmtId="164" fontId="17" fillId="0" borderId="0" applyFont="0" applyFill="0" applyBorder="0" applyAlignment="0" applyProtection="0"/>
  </cellStyleXfs>
  <cellXfs count="201">
    <xf numFmtId="0" fontId="0" fillId="0" borderId="0" xfId="0"/>
    <xf numFmtId="0" fontId="5" fillId="0" borderId="8" xfId="0" applyFont="1" applyBorder="1"/>
    <xf numFmtId="0" fontId="4" fillId="0" borderId="11" xfId="0" applyFont="1" applyBorder="1" applyAlignment="1">
      <alignment wrapText="1"/>
    </xf>
    <xf numFmtId="0" fontId="5" fillId="0" borderId="11" xfId="0" applyFont="1" applyBorder="1" applyAlignment="1">
      <alignment wrapText="1"/>
    </xf>
    <xf numFmtId="44" fontId="5" fillId="0" borderId="11" xfId="0" applyNumberFormat="1" applyFont="1" applyBorder="1"/>
    <xf numFmtId="44" fontId="5" fillId="0" borderId="11" xfId="0" applyNumberFormat="1" applyFont="1" applyBorder="1" applyAlignment="1">
      <alignment horizontal="center"/>
    </xf>
    <xf numFmtId="0" fontId="6" fillId="0" borderId="8" xfId="0" applyFont="1" applyBorder="1"/>
    <xf numFmtId="44" fontId="5" fillId="0" borderId="11" xfId="0" applyNumberFormat="1" applyFont="1" applyFill="1" applyBorder="1"/>
    <xf numFmtId="2" fontId="5" fillId="0" borderId="9" xfId="0" applyNumberFormat="1" applyFont="1" applyFill="1" applyBorder="1" applyAlignment="1">
      <alignment horizontal="center"/>
    </xf>
    <xf numFmtId="44" fontId="5" fillId="0" borderId="9" xfId="0" applyNumberFormat="1" applyFont="1" applyFill="1" applyBorder="1"/>
    <xf numFmtId="0" fontId="6" fillId="0" borderId="9" xfId="0" applyFont="1" applyFill="1" applyBorder="1" applyAlignment="1">
      <alignment wrapText="1"/>
    </xf>
    <xf numFmtId="0" fontId="5" fillId="0" borderId="10" xfId="0" applyFont="1" applyFill="1" applyBorder="1" applyAlignment="1">
      <alignment horizontal="center"/>
    </xf>
    <xf numFmtId="0" fontId="5" fillId="0" borderId="8" xfId="0" applyFont="1" applyFill="1" applyBorder="1" applyAlignment="1">
      <alignment horizontal="center"/>
    </xf>
    <xf numFmtId="0" fontId="5" fillId="0" borderId="8" xfId="0" applyFont="1" applyBorder="1" applyAlignment="1">
      <alignment horizontal="center"/>
    </xf>
    <xf numFmtId="0" fontId="5" fillId="0" borderId="10" xfId="0" applyFont="1" applyBorder="1"/>
    <xf numFmtId="44" fontId="5" fillId="0" borderId="9" xfId="0" applyNumberFormat="1" applyFont="1" applyFill="1" applyBorder="1" applyAlignment="1">
      <alignment horizontal="center"/>
    </xf>
    <xf numFmtId="44" fontId="5" fillId="0" borderId="11" xfId="0" applyNumberFormat="1" applyFont="1" applyFill="1" applyBorder="1" applyAlignment="1">
      <alignment horizontal="center"/>
    </xf>
    <xf numFmtId="0" fontId="5" fillId="2" borderId="1" xfId="0" applyFont="1" applyFill="1" applyBorder="1"/>
    <xf numFmtId="44" fontId="5" fillId="2" borderId="4" xfId="0" applyNumberFormat="1" applyFont="1" applyFill="1" applyBorder="1"/>
    <xf numFmtId="0" fontId="3" fillId="2" borderId="4" xfId="0" applyFont="1" applyFill="1" applyBorder="1" applyAlignment="1">
      <alignment vertical="center" wrapText="1"/>
    </xf>
    <xf numFmtId="0" fontId="3" fillId="2" borderId="8" xfId="0" applyFont="1" applyFill="1" applyBorder="1" applyAlignment="1">
      <alignment horizontal="center"/>
    </xf>
    <xf numFmtId="0" fontId="3" fillId="2" borderId="15" xfId="0" applyFont="1" applyFill="1" applyBorder="1" applyAlignment="1">
      <alignment horizontal="left"/>
    </xf>
    <xf numFmtId="0" fontId="3" fillId="2" borderId="5" xfId="0" applyFont="1" applyFill="1" applyBorder="1"/>
    <xf numFmtId="0" fontId="1" fillId="2" borderId="8" xfId="0" applyFont="1" applyFill="1" applyBorder="1" applyAlignment="1">
      <alignment horizontal="center"/>
    </xf>
    <xf numFmtId="0" fontId="1" fillId="2" borderId="11" xfId="0" applyFont="1" applyFill="1" applyBorder="1" applyAlignment="1">
      <alignment horizontal="center"/>
    </xf>
    <xf numFmtId="0" fontId="1" fillId="2" borderId="17" xfId="0" applyFont="1" applyFill="1" applyBorder="1" applyAlignment="1">
      <alignment horizontal="center"/>
    </xf>
    <xf numFmtId="0" fontId="1" fillId="2" borderId="6" xfId="0" applyFont="1" applyFill="1" applyBorder="1"/>
    <xf numFmtId="0" fontId="1" fillId="2" borderId="19" xfId="0" applyFont="1" applyFill="1" applyBorder="1" applyAlignment="1">
      <alignment horizontal="center"/>
    </xf>
    <xf numFmtId="0" fontId="1" fillId="2" borderId="13" xfId="0" applyFont="1" applyFill="1" applyBorder="1" applyAlignment="1">
      <alignment horizontal="center"/>
    </xf>
    <xf numFmtId="0" fontId="1" fillId="2" borderId="16" xfId="0" applyFont="1" applyFill="1" applyBorder="1" applyAlignment="1">
      <alignment horizontal="center"/>
    </xf>
    <xf numFmtId="0" fontId="1" fillId="2" borderId="7" xfId="0" applyFont="1" applyFill="1" applyBorder="1"/>
    <xf numFmtId="0" fontId="4" fillId="2" borderId="4" xfId="0" applyFont="1" applyFill="1" applyBorder="1"/>
    <xf numFmtId="0" fontId="4" fillId="2" borderId="1" xfId="0" applyFont="1" applyFill="1" applyBorder="1" applyAlignment="1">
      <alignment horizontal="center"/>
    </xf>
    <xf numFmtId="0" fontId="4" fillId="2" borderId="4" xfId="0" applyFont="1" applyFill="1" applyBorder="1" applyAlignment="1">
      <alignment horizontal="center"/>
    </xf>
    <xf numFmtId="0" fontId="4" fillId="2" borderId="3" xfId="0" applyFont="1" applyFill="1" applyBorder="1" applyAlignment="1">
      <alignment horizontal="center"/>
    </xf>
    <xf numFmtId="0" fontId="5" fillId="2" borderId="1" xfId="0" applyFont="1" applyFill="1" applyBorder="1" applyAlignment="1">
      <alignment horizontal="center"/>
    </xf>
    <xf numFmtId="44" fontId="5" fillId="2" borderId="4" xfId="0" applyNumberFormat="1" applyFont="1" applyFill="1" applyBorder="1" applyAlignment="1">
      <alignment horizontal="center"/>
    </xf>
    <xf numFmtId="0" fontId="3" fillId="2" borderId="4" xfId="0" applyFont="1" applyFill="1" applyBorder="1" applyAlignment="1">
      <alignment vertic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0" fillId="3" borderId="4" xfId="0" applyFill="1" applyBorder="1"/>
    <xf numFmtId="0" fontId="0" fillId="3" borderId="1" xfId="0" applyFill="1" applyBorder="1"/>
    <xf numFmtId="44" fontId="0" fillId="3" borderId="4" xfId="0" applyNumberFormat="1" applyFill="1" applyBorder="1"/>
    <xf numFmtId="0" fontId="6" fillId="3" borderId="1" xfId="0" applyFont="1" applyFill="1" applyBorder="1"/>
    <xf numFmtId="0" fontId="3" fillId="2" borderId="22" xfId="0" applyFont="1" applyFill="1" applyBorder="1" applyAlignment="1">
      <alignment horizontal="center"/>
    </xf>
    <xf numFmtId="165" fontId="1" fillId="2" borderId="23" xfId="0" applyNumberFormat="1" applyFont="1" applyFill="1" applyBorder="1" applyAlignment="1">
      <alignment horizontal="center"/>
    </xf>
    <xf numFmtId="165" fontId="1" fillId="2" borderId="24" xfId="0" applyNumberFormat="1" applyFont="1" applyFill="1" applyBorder="1" applyAlignment="1">
      <alignment horizontal="center"/>
    </xf>
    <xf numFmtId="0" fontId="4" fillId="2" borderId="1" xfId="0" applyFont="1" applyFill="1" applyBorder="1"/>
    <xf numFmtId="0" fontId="6" fillId="2" borderId="4" xfId="0" applyFont="1" applyFill="1" applyBorder="1" applyAlignment="1">
      <alignment wrapText="1"/>
    </xf>
    <xf numFmtId="2" fontId="9" fillId="0" borderId="11" xfId="0" applyNumberFormat="1" applyFont="1" applyFill="1" applyBorder="1" applyAlignment="1">
      <alignment horizontal="center"/>
    </xf>
    <xf numFmtId="2" fontId="9" fillId="0" borderId="11" xfId="0" applyNumberFormat="1" applyFont="1" applyBorder="1" applyAlignment="1">
      <alignment horizontal="center"/>
    </xf>
    <xf numFmtId="2" fontId="9" fillId="2" borderId="4" xfId="0" applyNumberFormat="1" applyFont="1" applyFill="1" applyBorder="1" applyAlignment="1">
      <alignment horizontal="center"/>
    </xf>
    <xf numFmtId="0" fontId="3" fillId="2" borderId="5" xfId="0" applyFont="1" applyFill="1" applyBorder="1" applyAlignment="1">
      <alignment horizontal="center"/>
    </xf>
    <xf numFmtId="0" fontId="3" fillId="2" borderId="11" xfId="0" applyFont="1" applyFill="1" applyBorder="1" applyAlignment="1">
      <alignment horizontal="center"/>
    </xf>
    <xf numFmtId="0" fontId="5" fillId="0" borderId="21" xfId="0" applyFont="1" applyBorder="1" applyAlignment="1">
      <alignment wrapText="1"/>
    </xf>
    <xf numFmtId="0" fontId="4" fillId="0" borderId="21" xfId="0" applyFont="1" applyBorder="1" applyAlignment="1">
      <alignment wrapText="1"/>
    </xf>
    <xf numFmtId="0" fontId="5" fillId="0" borderId="11" xfId="0" applyFont="1" applyBorder="1"/>
    <xf numFmtId="0" fontId="0" fillId="0" borderId="0" xfId="0"/>
    <xf numFmtId="0" fontId="0" fillId="0" borderId="0" xfId="0"/>
    <xf numFmtId="0" fontId="1" fillId="0" borderId="10" xfId="0" applyFont="1" applyBorder="1" applyAlignment="1">
      <alignment horizontal="center"/>
    </xf>
    <xf numFmtId="0" fontId="3" fillId="2" borderId="25" xfId="0" applyFont="1" applyFill="1" applyBorder="1" applyAlignment="1">
      <alignment horizontal="center"/>
    </xf>
    <xf numFmtId="0" fontId="3" fillId="2" borderId="9" xfId="0" applyFont="1" applyFill="1" applyBorder="1" applyAlignment="1">
      <alignment horizontal="center"/>
    </xf>
    <xf numFmtId="0" fontId="6" fillId="0" borderId="9" xfId="0" applyFont="1" applyBorder="1" applyAlignment="1">
      <alignment wrapText="1"/>
    </xf>
    <xf numFmtId="0" fontId="5" fillId="0" borderId="10" xfId="0" applyFont="1" applyBorder="1" applyAlignment="1">
      <alignment horizontal="center"/>
    </xf>
    <xf numFmtId="2" fontId="5" fillId="0" borderId="9" xfId="0" applyNumberFormat="1" applyFont="1" applyBorder="1" applyAlignment="1">
      <alignment horizontal="center"/>
    </xf>
    <xf numFmtId="0" fontId="0" fillId="0" borderId="11" xfId="0" applyBorder="1"/>
    <xf numFmtId="2" fontId="5" fillId="0" borderId="11" xfId="0" applyNumberFormat="1" applyFont="1" applyBorder="1" applyAlignment="1">
      <alignment horizontal="center"/>
    </xf>
    <xf numFmtId="0" fontId="0" fillId="0" borderId="8" xfId="0" applyBorder="1"/>
    <xf numFmtId="0" fontId="0" fillId="0" borderId="8" xfId="0" applyBorder="1" applyAlignment="1">
      <alignment wrapText="1"/>
    </xf>
    <xf numFmtId="0" fontId="0" fillId="0" borderId="11" xfId="0" applyBorder="1" applyAlignment="1">
      <alignment horizontal="center"/>
    </xf>
    <xf numFmtId="0" fontId="0" fillId="0" borderId="8" xfId="0" applyBorder="1" applyAlignment="1">
      <alignment horizontal="left" vertical="top" wrapText="1"/>
    </xf>
    <xf numFmtId="0" fontId="11" fillId="0" borderId="8" xfId="0" applyFont="1" applyBorder="1"/>
    <xf numFmtId="0" fontId="5" fillId="0" borderId="8" xfId="0" applyFont="1" applyBorder="1" applyAlignment="1">
      <alignment wrapText="1"/>
    </xf>
    <xf numFmtId="2" fontId="4" fillId="2" borderId="4" xfId="0" applyNumberFormat="1" applyFont="1" applyFill="1" applyBorder="1" applyAlignment="1">
      <alignment horizontal="center"/>
    </xf>
    <xf numFmtId="0" fontId="5" fillId="0" borderId="0" xfId="0" applyFont="1"/>
    <xf numFmtId="0" fontId="5" fillId="0" borderId="9" xfId="0" applyFont="1" applyBorder="1" applyAlignment="1">
      <alignment wrapText="1"/>
    </xf>
    <xf numFmtId="0" fontId="5" fillId="0" borderId="12" xfId="0" applyFont="1" applyBorder="1"/>
    <xf numFmtId="0" fontId="5" fillId="0" borderId="0" xfId="0" applyFont="1" applyAlignment="1">
      <alignment horizontal="center"/>
    </xf>
    <xf numFmtId="0" fontId="5" fillId="2" borderId="2" xfId="0" applyFont="1" applyFill="1" applyBorder="1"/>
    <xf numFmtId="0" fontId="6" fillId="0" borderId="11" xfId="0" applyFont="1" applyBorder="1" applyAlignment="1">
      <alignment wrapText="1"/>
    </xf>
    <xf numFmtId="0" fontId="9" fillId="0" borderId="11" xfId="0" applyFont="1" applyBorder="1"/>
    <xf numFmtId="0" fontId="4" fillId="0" borderId="13" xfId="0" applyFont="1" applyBorder="1" applyAlignment="1">
      <alignment wrapText="1"/>
    </xf>
    <xf numFmtId="2" fontId="9" fillId="0" borderId="13" xfId="0" applyNumberFormat="1" applyFont="1" applyBorder="1" applyAlignment="1">
      <alignment horizontal="center"/>
    </xf>
    <xf numFmtId="44" fontId="5" fillId="0" borderId="13" xfId="0" applyNumberFormat="1" applyFont="1" applyBorder="1"/>
    <xf numFmtId="2" fontId="9" fillId="0" borderId="9" xfId="0" applyNumberFormat="1" applyFont="1" applyBorder="1" applyAlignment="1">
      <alignment horizontal="center"/>
    </xf>
    <xf numFmtId="0" fontId="5" fillId="0" borderId="26" xfId="0" applyFont="1" applyBorder="1" applyAlignment="1">
      <alignment horizontal="center"/>
    </xf>
    <xf numFmtId="0" fontId="4" fillId="2" borderId="27" xfId="0" applyFont="1" applyFill="1" applyBorder="1" applyAlignment="1">
      <alignment horizontal="center"/>
    </xf>
    <xf numFmtId="0" fontId="5" fillId="0" borderId="26" xfId="0" applyFont="1" applyBorder="1"/>
    <xf numFmtId="0" fontId="5" fillId="2" borderId="27" xfId="0" applyFont="1" applyFill="1" applyBorder="1" applyAlignment="1">
      <alignment horizontal="center"/>
    </xf>
    <xf numFmtId="0" fontId="4" fillId="2" borderId="4" xfId="0" applyFont="1" applyFill="1" applyBorder="1" applyAlignment="1">
      <alignment wrapText="1"/>
    </xf>
    <xf numFmtId="0" fontId="12" fillId="3" borderId="4" xfId="0" applyFont="1" applyFill="1" applyBorder="1"/>
    <xf numFmtId="0" fontId="12" fillId="0" borderId="0" xfId="0" applyFont="1"/>
    <xf numFmtId="0" fontId="5" fillId="0" borderId="0" xfId="0" applyFont="1" applyBorder="1"/>
    <xf numFmtId="2" fontId="9" fillId="0" borderId="9" xfId="0" applyNumberFormat="1" applyFont="1" applyFill="1" applyBorder="1" applyAlignment="1">
      <alignment horizontal="center"/>
    </xf>
    <xf numFmtId="0" fontId="5" fillId="0" borderId="13" xfId="0" applyFont="1" applyBorder="1" applyAlignment="1">
      <alignment wrapText="1"/>
    </xf>
    <xf numFmtId="0" fontId="5" fillId="0" borderId="19" xfId="0" applyFont="1" applyFill="1" applyBorder="1" applyAlignment="1">
      <alignment horizontal="center"/>
    </xf>
    <xf numFmtId="44" fontId="5" fillId="0" borderId="13" xfId="0" applyNumberFormat="1" applyFont="1" applyBorder="1" applyAlignment="1">
      <alignment horizontal="center"/>
    </xf>
    <xf numFmtId="44" fontId="6" fillId="3" borderId="3" xfId="0" applyNumberFormat="1" applyFont="1" applyFill="1" applyBorder="1"/>
    <xf numFmtId="0" fontId="0" fillId="4" borderId="4" xfId="0" applyFill="1" applyBorder="1"/>
    <xf numFmtId="0" fontId="6" fillId="4" borderId="1" xfId="0" applyFont="1" applyFill="1" applyBorder="1"/>
    <xf numFmtId="0" fontId="0" fillId="4" borderId="1" xfId="0" applyFill="1" applyBorder="1"/>
    <xf numFmtId="44" fontId="0" fillId="4" borderId="4" xfId="0" applyNumberFormat="1" applyFill="1" applyBorder="1"/>
    <xf numFmtId="44" fontId="6" fillId="4" borderId="3" xfId="0" applyNumberFormat="1" applyFont="1" applyFill="1" applyBorder="1"/>
    <xf numFmtId="0" fontId="0" fillId="0" borderId="0" xfId="0"/>
    <xf numFmtId="0" fontId="1" fillId="2" borderId="17" xfId="0" applyFont="1" applyFill="1" applyBorder="1" applyAlignment="1">
      <alignment horizontal="center"/>
    </xf>
    <xf numFmtId="166" fontId="5" fillId="0" borderId="11" xfId="0" applyNumberFormat="1" applyFont="1" applyBorder="1" applyAlignment="1">
      <alignment horizontal="center"/>
    </xf>
    <xf numFmtId="166" fontId="5" fillId="0" borderId="11" xfId="0" applyNumberFormat="1" applyFont="1" applyBorder="1"/>
    <xf numFmtId="0" fontId="0" fillId="0" borderId="0" xfId="0"/>
    <xf numFmtId="0" fontId="2" fillId="2" borderId="10" xfId="0" applyFont="1" applyFill="1" applyBorder="1" applyAlignment="1">
      <alignment vertical="center"/>
    </xf>
    <xf numFmtId="0" fontId="2" fillId="2" borderId="19" xfId="0" applyFont="1" applyFill="1" applyBorder="1" applyAlignment="1">
      <alignment vertical="center"/>
    </xf>
    <xf numFmtId="0" fontId="5" fillId="0" borderId="11" xfId="0" applyFont="1" applyBorder="1" applyAlignment="1">
      <alignment horizontal="left" wrapText="1" indent="1"/>
    </xf>
    <xf numFmtId="0" fontId="14" fillId="0" borderId="0" xfId="0" applyFont="1" applyAlignment="1">
      <alignment vertical="center" wrapText="1"/>
    </xf>
    <xf numFmtId="0" fontId="14" fillId="0" borderId="0" xfId="0" applyFont="1" applyAlignment="1">
      <alignment vertical="center"/>
    </xf>
    <xf numFmtId="0" fontId="5" fillId="0" borderId="0" xfId="0" applyFont="1" applyAlignment="1">
      <alignment horizontal="left" wrapText="1" indent="1"/>
    </xf>
    <xf numFmtId="0" fontId="13" fillId="0" borderId="0" xfId="0" applyFont="1" applyAlignment="1">
      <alignment vertical="center"/>
    </xf>
    <xf numFmtId="16" fontId="14" fillId="0" borderId="0" xfId="0" applyNumberFormat="1" applyFont="1" applyAlignment="1">
      <alignment vertical="center"/>
    </xf>
    <xf numFmtId="0" fontId="13" fillId="0" borderId="0" xfId="0" applyFont="1" applyAlignment="1">
      <alignment vertical="center" wrapText="1"/>
    </xf>
    <xf numFmtId="16" fontId="14" fillId="0" borderId="0" xfId="0" applyNumberFormat="1" applyFont="1" applyAlignment="1">
      <alignment vertical="center" wrapText="1"/>
    </xf>
    <xf numFmtId="0" fontId="15" fillId="0" borderId="0" xfId="0" applyFont="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vertical="center" wrapText="1"/>
    </xf>
    <xf numFmtId="0" fontId="14" fillId="0" borderId="0" xfId="0" applyFont="1" applyAlignment="1">
      <alignment horizontal="left" vertical="center"/>
    </xf>
    <xf numFmtId="0" fontId="0" fillId="0" borderId="19" xfId="0" applyBorder="1"/>
    <xf numFmtId="0" fontId="3" fillId="2" borderId="15" xfId="0" applyFont="1" applyFill="1" applyBorder="1" applyAlignment="1">
      <alignment horizontal="center"/>
    </xf>
    <xf numFmtId="0" fontId="6" fillId="0" borderId="10" xfId="0" applyFont="1" applyBorder="1" applyAlignment="1">
      <alignment wrapText="1"/>
    </xf>
    <xf numFmtId="0" fontId="4" fillId="0" borderId="8" xfId="0" applyFont="1" applyBorder="1" applyAlignment="1">
      <alignment wrapText="1"/>
    </xf>
    <xf numFmtId="0" fontId="5" fillId="0" borderId="19" xfId="0" applyFont="1" applyBorder="1" applyAlignment="1">
      <alignment wrapText="1"/>
    </xf>
    <xf numFmtId="166" fontId="5" fillId="0" borderId="10" xfId="0" applyNumberFormat="1" applyFont="1" applyBorder="1" applyAlignment="1">
      <alignment horizontal="center"/>
    </xf>
    <xf numFmtId="166" fontId="5" fillId="0" borderId="9" xfId="0" applyNumberFormat="1" applyFont="1" applyBorder="1" applyAlignment="1">
      <alignment horizontal="center"/>
    </xf>
    <xf numFmtId="166" fontId="5" fillId="0" borderId="8" xfId="0" applyNumberFormat="1" applyFont="1" applyBorder="1" applyAlignment="1">
      <alignment horizontal="center"/>
    </xf>
    <xf numFmtId="166" fontId="9" fillId="0" borderId="11" xfId="0" applyNumberFormat="1" applyFont="1" applyBorder="1" applyAlignment="1">
      <alignment horizontal="center"/>
    </xf>
    <xf numFmtId="166" fontId="0" fillId="0" borderId="0" xfId="0" applyNumberFormat="1"/>
    <xf numFmtId="166" fontId="0" fillId="0" borderId="11" xfId="0" applyNumberFormat="1" applyBorder="1"/>
    <xf numFmtId="166" fontId="5" fillId="0" borderId="19" xfId="0" applyNumberFormat="1" applyFont="1" applyBorder="1" applyAlignment="1">
      <alignment horizontal="center"/>
    </xf>
    <xf numFmtId="166" fontId="9" fillId="0" borderId="13" xfId="0" applyNumberFormat="1" applyFont="1" applyBorder="1" applyAlignment="1">
      <alignment horizontal="center"/>
    </xf>
    <xf numFmtId="0" fontId="5" fillId="2" borderId="0" xfId="0" applyFont="1" applyFill="1" applyBorder="1"/>
    <xf numFmtId="0" fontId="6" fillId="2" borderId="11" xfId="0" applyFont="1" applyFill="1" applyBorder="1" applyAlignment="1">
      <alignment wrapText="1"/>
    </xf>
    <xf numFmtId="2" fontId="9" fillId="2" borderId="11" xfId="0" applyNumberFormat="1" applyFont="1" applyFill="1" applyBorder="1" applyAlignment="1">
      <alignment horizontal="center"/>
    </xf>
    <xf numFmtId="2" fontId="9" fillId="2" borderId="9" xfId="0" applyNumberFormat="1" applyFont="1" applyFill="1" applyBorder="1" applyAlignment="1">
      <alignment horizontal="center"/>
    </xf>
    <xf numFmtId="164" fontId="3" fillId="2" borderId="2" xfId="5" applyFont="1" applyFill="1" applyBorder="1" applyAlignment="1">
      <alignment vertical="center"/>
    </xf>
    <xf numFmtId="164" fontId="3" fillId="2" borderId="4" xfId="5" applyFont="1" applyFill="1" applyBorder="1" applyAlignment="1">
      <alignment vertical="center" wrapText="1"/>
    </xf>
    <xf numFmtId="164" fontId="3" fillId="2" borderId="15" xfId="5" applyFont="1" applyFill="1" applyBorder="1" applyAlignment="1">
      <alignment horizontal="left"/>
    </xf>
    <xf numFmtId="164" fontId="3" fillId="2" borderId="5" xfId="5" applyFont="1" applyFill="1" applyBorder="1"/>
    <xf numFmtId="164" fontId="1" fillId="2" borderId="17" xfId="5" applyFont="1" applyFill="1" applyBorder="1" applyAlignment="1">
      <alignment horizontal="center"/>
    </xf>
    <xf numFmtId="164" fontId="1" fillId="2" borderId="6" xfId="5" applyFont="1" applyFill="1" applyBorder="1"/>
    <xf numFmtId="164" fontId="1" fillId="2" borderId="16" xfId="5" applyFont="1" applyFill="1" applyBorder="1" applyAlignment="1">
      <alignment horizontal="center"/>
    </xf>
    <xf numFmtId="164" fontId="1" fillId="2" borderId="7" xfId="5" applyFont="1" applyFill="1" applyBorder="1"/>
    <xf numFmtId="164" fontId="4" fillId="2" borderId="3" xfId="5" applyFont="1" applyFill="1" applyBorder="1" applyAlignment="1">
      <alignment horizontal="center"/>
    </xf>
    <xf numFmtId="164" fontId="4" fillId="2" borderId="4" xfId="5" applyFont="1" applyFill="1" applyBorder="1" applyAlignment="1">
      <alignment horizontal="center"/>
    </xf>
    <xf numFmtId="164" fontId="5" fillId="0" borderId="9" xfId="5" applyFont="1" applyBorder="1" applyAlignment="1">
      <alignment horizontal="center"/>
    </xf>
    <xf numFmtId="164" fontId="5" fillId="0" borderId="9" xfId="5" applyFont="1" applyBorder="1"/>
    <xf numFmtId="164" fontId="5" fillId="0" borderId="11" xfId="5" applyFont="1" applyBorder="1" applyAlignment="1">
      <alignment horizontal="center"/>
    </xf>
    <xf numFmtId="164" fontId="5" fillId="0" borderId="11" xfId="5" applyFont="1" applyBorder="1"/>
    <xf numFmtId="164" fontId="4" fillId="2" borderId="4" xfId="5" applyFont="1" applyFill="1" applyBorder="1"/>
    <xf numFmtId="164" fontId="5" fillId="0" borderId="0" xfId="5" applyFont="1" applyAlignment="1">
      <alignment horizontal="center"/>
    </xf>
    <xf numFmtId="164" fontId="5" fillId="2" borderId="2" xfId="5" applyFont="1" applyFill="1" applyBorder="1" applyAlignment="1">
      <alignment horizontal="center"/>
    </xf>
    <xf numFmtId="164" fontId="5" fillId="0" borderId="0" xfId="5" applyFont="1" applyFill="1" applyAlignment="1">
      <alignment horizontal="center"/>
    </xf>
    <xf numFmtId="164" fontId="5" fillId="0" borderId="13" xfId="5" applyFont="1" applyBorder="1"/>
    <xf numFmtId="164" fontId="5" fillId="2" borderId="1" xfId="5" applyFont="1" applyFill="1" applyBorder="1" applyAlignment="1">
      <alignment horizontal="center"/>
    </xf>
    <xf numFmtId="164" fontId="5" fillId="0" borderId="21" xfId="5" applyFont="1" applyBorder="1"/>
    <xf numFmtId="164" fontId="5" fillId="2" borderId="4" xfId="5" applyFont="1" applyFill="1" applyBorder="1" applyAlignment="1">
      <alignment horizontal="center"/>
    </xf>
    <xf numFmtId="164" fontId="4" fillId="2" borderId="3" xfId="5" applyFont="1" applyFill="1" applyBorder="1"/>
    <xf numFmtId="164" fontId="5" fillId="0" borderId="14" xfId="5" applyFont="1" applyBorder="1" applyAlignment="1">
      <alignment horizontal="center"/>
    </xf>
    <xf numFmtId="164" fontId="5" fillId="0" borderId="0" xfId="5" applyFont="1" applyBorder="1" applyAlignment="1">
      <alignment horizontal="center"/>
    </xf>
    <xf numFmtId="164" fontId="5" fillId="2" borderId="0" xfId="5" applyFont="1" applyFill="1" applyBorder="1" applyAlignment="1">
      <alignment horizontal="center"/>
    </xf>
    <xf numFmtId="164" fontId="4" fillId="2" borderId="11" xfId="5" applyFont="1" applyFill="1" applyBorder="1"/>
    <xf numFmtId="164" fontId="0" fillId="3" borderId="1" xfId="5" applyFont="1" applyFill="1" applyBorder="1"/>
    <xf numFmtId="164" fontId="6" fillId="3" borderId="4" xfId="5" applyFont="1" applyFill="1" applyBorder="1"/>
    <xf numFmtId="164" fontId="0" fillId="0" borderId="0" xfId="5" applyFont="1"/>
    <xf numFmtId="166" fontId="5" fillId="0" borderId="13" xfId="0" applyNumberFormat="1" applyFont="1" applyBorder="1" applyAlignment="1">
      <alignment horizontal="center"/>
    </xf>
    <xf numFmtId="164" fontId="0" fillId="0" borderId="11" xfId="5" applyFont="1" applyBorder="1"/>
    <xf numFmtId="0" fontId="5" fillId="2" borderId="10" xfId="0" applyFont="1" applyFill="1" applyBorder="1"/>
    <xf numFmtId="0" fontId="6" fillId="2" borderId="9" xfId="0" applyFont="1" applyFill="1" applyBorder="1" applyAlignment="1">
      <alignment wrapText="1"/>
    </xf>
    <xf numFmtId="0" fontId="5" fillId="2" borderId="12" xfId="0" applyFont="1" applyFill="1" applyBorder="1"/>
    <xf numFmtId="164" fontId="5" fillId="2" borderId="12" xfId="5" applyFont="1" applyFill="1" applyBorder="1" applyAlignment="1">
      <alignment horizontal="center"/>
    </xf>
    <xf numFmtId="164" fontId="4" fillId="2" borderId="9" xfId="5" applyFont="1" applyFill="1" applyBorder="1"/>
    <xf numFmtId="0" fontId="5" fillId="2" borderId="8" xfId="0" applyFont="1" applyFill="1" applyBorder="1"/>
    <xf numFmtId="164" fontId="5" fillId="2" borderId="9" xfId="5" applyFont="1" applyFill="1" applyBorder="1" applyAlignment="1">
      <alignment horizontal="center"/>
    </xf>
    <xf numFmtId="164" fontId="5" fillId="2" borderId="11" xfId="5" applyFont="1" applyFill="1" applyBorder="1" applyAlignment="1">
      <alignment horizontal="center"/>
    </xf>
    <xf numFmtId="164" fontId="5" fillId="0" borderId="13" xfId="5" applyFont="1" applyBorder="1" applyAlignment="1">
      <alignment horizontal="center"/>
    </xf>
    <xf numFmtId="164" fontId="5" fillId="0" borderId="10" xfId="5" applyFont="1" applyBorder="1" applyAlignment="1">
      <alignment horizontal="center"/>
    </xf>
    <xf numFmtId="164" fontId="5" fillId="0" borderId="8" xfId="5" applyFont="1" applyBorder="1" applyAlignment="1">
      <alignment horizontal="center"/>
    </xf>
    <xf numFmtId="164" fontId="5" fillId="0" borderId="11" xfId="5" applyFont="1" applyFill="1" applyBorder="1" applyAlignment="1">
      <alignment horizontal="center"/>
    </xf>
    <xf numFmtId="164" fontId="0" fillId="3" borderId="4" xfId="5" applyFont="1" applyFill="1" applyBorder="1"/>
    <xf numFmtId="44" fontId="0" fillId="3" borderId="3" xfId="0" applyNumberFormat="1" applyFill="1" applyBorder="1"/>
    <xf numFmtId="44" fontId="0" fillId="4" borderId="3" xfId="0" applyNumberFormat="1" applyFill="1" applyBorder="1"/>
    <xf numFmtId="0" fontId="4" fillId="0" borderId="8" xfId="0" applyFont="1" applyBorder="1"/>
    <xf numFmtId="0" fontId="4" fillId="0" borderId="11" xfId="0" applyFont="1" applyBorder="1"/>
    <xf numFmtId="0" fontId="4" fillId="0" borderId="0" xfId="0" applyFont="1"/>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4" xfId="0" applyFont="1" applyFill="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0" xfId="0"/>
    <xf numFmtId="0" fontId="1" fillId="0" borderId="12" xfId="0" applyFont="1" applyBorder="1" applyAlignment="1">
      <alignment horizont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cellXfs>
  <cellStyles count="6">
    <cellStyle name="Comma0 2 2 2" xfId="3" xr:uid="{9D3ED3B2-2B0A-4D93-8763-2D81BEF38B6F}"/>
    <cellStyle name="Currency" xfId="5" builtinId="4"/>
    <cellStyle name="Normal" xfId="0" builtinId="0"/>
    <cellStyle name="Normal 2 2 3" xfId="4" xr:uid="{94AF9D0D-30B5-44C3-A845-3594BD4E1E94}"/>
    <cellStyle name="Normal 3 2" xfId="2" xr:uid="{050C3D7F-A6E4-4909-9AD1-26F00864A7B7}"/>
    <cellStyle name="OPSKRIF" xfId="1" xr:uid="{5DE7630A-62E4-460C-8D9D-8FA3AA4185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942975</xdr:colOff>
      <xdr:row>1</xdr:row>
      <xdr:rowOff>6350</xdr:rowOff>
    </xdr:to>
    <xdr:pic>
      <xdr:nvPicPr>
        <xdr:cNvPr id="4" name="Picture 3">
          <a:extLst>
            <a:ext uri="{FF2B5EF4-FFF2-40B4-BE49-F238E27FC236}">
              <a16:creationId xmlns:a16="http://schemas.microsoft.com/office/drawing/2014/main" id="{4FE2567F-9144-4466-BC8D-AD2FD1B8A7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66675"/>
          <a:ext cx="1464609" cy="824940"/>
        </a:xfrm>
        <a:prstGeom prst="rect">
          <a:avLst/>
        </a:prstGeom>
      </xdr:spPr>
    </xdr:pic>
    <xdr:clientData/>
  </xdr:twoCellAnchor>
  <xdr:twoCellAnchor editAs="oneCell">
    <xdr:from>
      <xdr:col>6</xdr:col>
      <xdr:colOff>56029</xdr:colOff>
      <xdr:row>0</xdr:row>
      <xdr:rowOff>224117</xdr:rowOff>
    </xdr:from>
    <xdr:to>
      <xdr:col>6</xdr:col>
      <xdr:colOff>1542136</xdr:colOff>
      <xdr:row>0</xdr:row>
      <xdr:rowOff>690907</xdr:rowOff>
    </xdr:to>
    <xdr:pic>
      <xdr:nvPicPr>
        <xdr:cNvPr id="6" name="Picture 5">
          <a:extLst>
            <a:ext uri="{FF2B5EF4-FFF2-40B4-BE49-F238E27FC236}">
              <a16:creationId xmlns:a16="http://schemas.microsoft.com/office/drawing/2014/main" id="{C0289464-A617-4CAF-9F94-ADB2A9ED4A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01000" y="224117"/>
          <a:ext cx="1486107" cy="466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942975</xdr:colOff>
      <xdr:row>1</xdr:row>
      <xdr:rowOff>6350</xdr:rowOff>
    </xdr:to>
    <xdr:pic>
      <xdr:nvPicPr>
        <xdr:cNvPr id="2" name="Picture 1">
          <a:extLst>
            <a:ext uri="{FF2B5EF4-FFF2-40B4-BE49-F238E27FC236}">
              <a16:creationId xmlns:a16="http://schemas.microsoft.com/office/drawing/2014/main" id="{B4700275-E399-4AED-AB23-3D675ADE3E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66675"/>
          <a:ext cx="1466850" cy="825500"/>
        </a:xfrm>
        <a:prstGeom prst="rect">
          <a:avLst/>
        </a:prstGeom>
      </xdr:spPr>
    </xdr:pic>
    <xdr:clientData/>
  </xdr:twoCellAnchor>
  <xdr:twoCellAnchor editAs="oneCell">
    <xdr:from>
      <xdr:col>6</xdr:col>
      <xdr:colOff>112568</xdr:colOff>
      <xdr:row>0</xdr:row>
      <xdr:rowOff>225136</xdr:rowOff>
    </xdr:from>
    <xdr:to>
      <xdr:col>6</xdr:col>
      <xdr:colOff>1598675</xdr:colOff>
      <xdr:row>0</xdr:row>
      <xdr:rowOff>691926</xdr:rowOff>
    </xdr:to>
    <xdr:pic>
      <xdr:nvPicPr>
        <xdr:cNvPr id="5" name="Picture 4">
          <a:extLst>
            <a:ext uri="{FF2B5EF4-FFF2-40B4-BE49-F238E27FC236}">
              <a16:creationId xmlns:a16="http://schemas.microsoft.com/office/drawing/2014/main" id="{99EE1450-6BF1-40FF-829B-6F5162D925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21682" y="225136"/>
          <a:ext cx="1486107" cy="4667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638175</xdr:colOff>
      <xdr:row>1</xdr:row>
      <xdr:rowOff>53975</xdr:rowOff>
    </xdr:to>
    <xdr:pic>
      <xdr:nvPicPr>
        <xdr:cNvPr id="2" name="Picture 1">
          <a:extLst>
            <a:ext uri="{FF2B5EF4-FFF2-40B4-BE49-F238E27FC236}">
              <a16:creationId xmlns:a16="http://schemas.microsoft.com/office/drawing/2014/main" id="{027E452D-27C2-490C-ADB1-23A9BB7F3E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63500"/>
          <a:ext cx="1200150" cy="869950"/>
        </a:xfrm>
        <a:prstGeom prst="rect">
          <a:avLst/>
        </a:prstGeom>
      </xdr:spPr>
    </xdr:pic>
    <xdr:clientData/>
  </xdr:twoCellAnchor>
  <xdr:twoCellAnchor editAs="oneCell">
    <xdr:from>
      <xdr:col>5</xdr:col>
      <xdr:colOff>1046629</xdr:colOff>
      <xdr:row>0</xdr:row>
      <xdr:rowOff>169084</xdr:rowOff>
    </xdr:from>
    <xdr:to>
      <xdr:col>6</xdr:col>
      <xdr:colOff>1045072</xdr:colOff>
      <xdr:row>0</xdr:row>
      <xdr:rowOff>720725</xdr:rowOff>
    </xdr:to>
    <xdr:pic>
      <xdr:nvPicPr>
        <xdr:cNvPr id="3" name="Picture 2">
          <a:extLst>
            <a:ext uri="{FF2B5EF4-FFF2-40B4-BE49-F238E27FC236}">
              <a16:creationId xmlns:a16="http://schemas.microsoft.com/office/drawing/2014/main" id="{93FF3E81-F284-43D4-A70D-F899971E50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30429" y="169084"/>
          <a:ext cx="1192243" cy="5516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407352</xdr:colOff>
      <xdr:row>0</xdr:row>
      <xdr:rowOff>1049974</xdr:rowOff>
    </xdr:to>
    <xdr:pic>
      <xdr:nvPicPr>
        <xdr:cNvPr id="2" name="Picture 1">
          <a:extLst>
            <a:ext uri="{FF2B5EF4-FFF2-40B4-BE49-F238E27FC236}">
              <a16:creationId xmlns:a16="http://schemas.microsoft.com/office/drawing/2014/main" id="{A5001DE7-E4A4-C943-AC84-8ACB392F1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422400" cy="1054100"/>
        </a:xfrm>
        <a:prstGeom prst="rect">
          <a:avLst/>
        </a:prstGeom>
      </xdr:spPr>
    </xdr:pic>
    <xdr:clientData/>
  </xdr:twoCellAnchor>
  <xdr:twoCellAnchor editAs="oneCell">
    <xdr:from>
      <xdr:col>6</xdr:col>
      <xdr:colOff>12700</xdr:colOff>
      <xdr:row>0</xdr:row>
      <xdr:rowOff>215900</xdr:rowOff>
    </xdr:from>
    <xdr:to>
      <xdr:col>6</xdr:col>
      <xdr:colOff>1204943</xdr:colOff>
      <xdr:row>0</xdr:row>
      <xdr:rowOff>767541</xdr:rowOff>
    </xdr:to>
    <xdr:pic>
      <xdr:nvPicPr>
        <xdr:cNvPr id="3" name="Picture 2">
          <a:extLst>
            <a:ext uri="{FF2B5EF4-FFF2-40B4-BE49-F238E27FC236}">
              <a16:creationId xmlns:a16="http://schemas.microsoft.com/office/drawing/2014/main" id="{48305717-F679-5042-B45F-4EC9F96447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48800" y="215900"/>
          <a:ext cx="1192243" cy="5516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7D3B-2B9A-4F63-93D6-EAE76619DBAA}">
  <sheetPr>
    <pageSetUpPr fitToPage="1"/>
  </sheetPr>
  <dimension ref="A1:N76"/>
  <sheetViews>
    <sheetView tabSelected="1" zoomScale="85" zoomScaleNormal="85" zoomScaleSheetLayoutView="90" workbookViewId="0">
      <selection activeCell="B31" sqref="B31"/>
    </sheetView>
  </sheetViews>
  <sheetFormatPr defaultColWidth="8.81640625" defaultRowHeight="14.5" x14ac:dyDescent="0.35"/>
  <cols>
    <col min="1" max="1" width="10.36328125" customWidth="1"/>
    <col min="2" max="2" width="57.36328125" customWidth="1"/>
    <col min="3" max="3" width="6.6328125" customWidth="1"/>
    <col min="4" max="4" width="12.453125" customWidth="1"/>
    <col min="5" max="5" width="19.6328125" customWidth="1"/>
    <col min="6" max="6" width="19.6328125" style="107" customWidth="1"/>
    <col min="7" max="7" width="28.36328125" customWidth="1"/>
  </cols>
  <sheetData>
    <row r="1" spans="1:7" ht="69.75" customHeight="1" thickBot="1" x14ac:dyDescent="0.4">
      <c r="A1" s="194"/>
      <c r="B1" s="195"/>
      <c r="C1" s="195"/>
      <c r="D1" s="195"/>
      <c r="E1" s="195"/>
      <c r="F1" s="195"/>
      <c r="G1" s="196"/>
    </row>
    <row r="2" spans="1:7" ht="15" thickBot="1" x14ac:dyDescent="0.4">
      <c r="A2" s="190" t="s">
        <v>61</v>
      </c>
      <c r="B2" s="191"/>
      <c r="C2" s="191"/>
      <c r="D2" s="191"/>
      <c r="E2" s="37" t="s">
        <v>0</v>
      </c>
      <c r="F2" s="37"/>
      <c r="G2" s="19" t="s">
        <v>29</v>
      </c>
    </row>
    <row r="3" spans="1:7" ht="15" thickBot="1" x14ac:dyDescent="0.4">
      <c r="A3" s="192"/>
      <c r="B3" s="193"/>
      <c r="C3" s="193"/>
      <c r="D3" s="193"/>
      <c r="E3" s="37" t="s">
        <v>1</v>
      </c>
      <c r="F3" s="37"/>
      <c r="G3" s="19" t="s">
        <v>30</v>
      </c>
    </row>
    <row r="4" spans="1:7" x14ac:dyDescent="0.35">
      <c r="A4" s="44" t="s">
        <v>2</v>
      </c>
      <c r="B4" s="52" t="s">
        <v>3</v>
      </c>
      <c r="C4" s="20"/>
      <c r="D4" s="53"/>
      <c r="E4" s="21" t="s">
        <v>4</v>
      </c>
      <c r="F4" s="21"/>
      <c r="G4" s="22" t="s">
        <v>5</v>
      </c>
    </row>
    <row r="5" spans="1:7" x14ac:dyDescent="0.35">
      <c r="A5" s="45" t="s">
        <v>31</v>
      </c>
      <c r="B5" s="38" t="s">
        <v>32</v>
      </c>
      <c r="C5" s="23"/>
      <c r="D5" s="24"/>
      <c r="E5" s="25" t="s">
        <v>33</v>
      </c>
      <c r="F5" s="104"/>
      <c r="G5" s="26" t="s">
        <v>6</v>
      </c>
    </row>
    <row r="6" spans="1:7" x14ac:dyDescent="0.35">
      <c r="A6" s="45"/>
      <c r="B6" s="38" t="s">
        <v>227</v>
      </c>
      <c r="C6" s="23"/>
      <c r="D6" s="24"/>
      <c r="E6" s="25"/>
      <c r="F6" s="104"/>
      <c r="G6" s="26"/>
    </row>
    <row r="7" spans="1:7" ht="15" thickBot="1" x14ac:dyDescent="0.4">
      <c r="A7" s="46"/>
      <c r="B7" s="39"/>
      <c r="C7" s="27"/>
      <c r="D7" s="28"/>
      <c r="E7" s="29"/>
      <c r="F7" s="29"/>
      <c r="G7" s="30"/>
    </row>
    <row r="8" spans="1:7" ht="15" thickBot="1" x14ac:dyDescent="0.4">
      <c r="A8" s="31" t="s">
        <v>7</v>
      </c>
      <c r="B8" s="32" t="s">
        <v>8</v>
      </c>
      <c r="C8" s="33" t="s">
        <v>9</v>
      </c>
      <c r="D8" s="33" t="s">
        <v>10</v>
      </c>
      <c r="E8" s="34" t="s">
        <v>11</v>
      </c>
      <c r="F8" s="33" t="s">
        <v>371</v>
      </c>
      <c r="G8" s="33" t="s">
        <v>372</v>
      </c>
    </row>
    <row r="9" spans="1:7" x14ac:dyDescent="0.35">
      <c r="A9" s="14"/>
      <c r="B9" s="10"/>
      <c r="C9" s="11"/>
      <c r="D9" s="8"/>
      <c r="E9" s="15"/>
      <c r="F9" s="15"/>
      <c r="G9" s="9"/>
    </row>
    <row r="10" spans="1:7" x14ac:dyDescent="0.35">
      <c r="A10" s="1"/>
      <c r="B10" s="3"/>
      <c r="C10" s="12"/>
      <c r="D10" s="49"/>
      <c r="E10" s="16"/>
      <c r="F10" s="16"/>
      <c r="G10" s="7"/>
    </row>
    <row r="11" spans="1:7" x14ac:dyDescent="0.35">
      <c r="A11" s="1" t="s">
        <v>511</v>
      </c>
      <c r="B11" s="2" t="s">
        <v>35</v>
      </c>
      <c r="C11" s="13"/>
      <c r="D11" s="50"/>
      <c r="E11" s="5"/>
      <c r="F11" s="5"/>
      <c r="G11" s="4"/>
    </row>
    <row r="12" spans="1:7" x14ac:dyDescent="0.35">
      <c r="A12" s="1" t="s">
        <v>470</v>
      </c>
      <c r="B12" s="3" t="s">
        <v>34</v>
      </c>
      <c r="C12" s="12" t="s">
        <v>13</v>
      </c>
      <c r="D12" s="49">
        <v>1</v>
      </c>
      <c r="E12" s="105"/>
      <c r="F12" s="105"/>
      <c r="G12" s="106"/>
    </row>
    <row r="13" spans="1:7" x14ac:dyDescent="0.35">
      <c r="A13" s="1"/>
      <c r="B13" s="2"/>
      <c r="C13" s="13"/>
      <c r="D13" s="50"/>
      <c r="E13" s="105"/>
      <c r="F13" s="105"/>
      <c r="G13" s="106"/>
    </row>
    <row r="14" spans="1:7" x14ac:dyDescent="0.35">
      <c r="A14" s="1"/>
      <c r="B14" s="2"/>
      <c r="C14" s="13"/>
      <c r="D14" s="50"/>
      <c r="E14" s="105"/>
      <c r="F14" s="105"/>
      <c r="G14" s="106"/>
    </row>
    <row r="15" spans="1:7" x14ac:dyDescent="0.35">
      <c r="A15" s="187" t="s">
        <v>510</v>
      </c>
      <c r="B15" s="2" t="s">
        <v>15</v>
      </c>
      <c r="C15" s="13"/>
      <c r="D15" s="50"/>
      <c r="E15" s="105"/>
      <c r="F15" s="105"/>
      <c r="G15" s="106"/>
    </row>
    <row r="16" spans="1:7" x14ac:dyDescent="0.35">
      <c r="A16" s="1" t="s">
        <v>471</v>
      </c>
      <c r="B16" s="3" t="s">
        <v>37</v>
      </c>
      <c r="C16" s="13" t="s">
        <v>16</v>
      </c>
      <c r="D16" s="50">
        <v>10</v>
      </c>
      <c r="E16" s="105"/>
      <c r="F16" s="105"/>
      <c r="G16" s="106"/>
    </row>
    <row r="17" spans="1:14" x14ac:dyDescent="0.35">
      <c r="A17" s="1" t="s">
        <v>472</v>
      </c>
      <c r="B17" s="3" t="s">
        <v>38</v>
      </c>
      <c r="C17" s="13" t="s">
        <v>16</v>
      </c>
      <c r="D17" s="50">
        <v>55</v>
      </c>
      <c r="E17" s="105"/>
      <c r="F17" s="105"/>
      <c r="G17" s="106"/>
    </row>
    <row r="18" spans="1:14" x14ac:dyDescent="0.35">
      <c r="A18" s="1" t="s">
        <v>473</v>
      </c>
      <c r="B18" s="3" t="s">
        <v>46</v>
      </c>
      <c r="C18" s="13" t="s">
        <v>16</v>
      </c>
      <c r="D18" s="50">
        <v>18</v>
      </c>
      <c r="E18" s="105"/>
      <c r="F18" s="105"/>
      <c r="G18" s="106"/>
    </row>
    <row r="19" spans="1:14" x14ac:dyDescent="0.35">
      <c r="A19" s="1" t="s">
        <v>474</v>
      </c>
      <c r="B19" s="3" t="s">
        <v>39</v>
      </c>
      <c r="C19" s="13" t="s">
        <v>16</v>
      </c>
      <c r="D19" s="50">
        <v>22</v>
      </c>
      <c r="E19" s="105"/>
      <c r="F19" s="105"/>
      <c r="G19" s="106"/>
    </row>
    <row r="20" spans="1:14" x14ac:dyDescent="0.35">
      <c r="A20" s="1" t="s">
        <v>475</v>
      </c>
      <c r="B20" s="3" t="s">
        <v>40</v>
      </c>
      <c r="C20" s="13" t="s">
        <v>16</v>
      </c>
      <c r="D20" s="50">
        <v>30</v>
      </c>
      <c r="E20" s="105"/>
      <c r="F20" s="105"/>
      <c r="G20" s="106"/>
    </row>
    <row r="21" spans="1:14" x14ac:dyDescent="0.35">
      <c r="A21" s="1" t="s">
        <v>476</v>
      </c>
      <c r="B21" s="3" t="s">
        <v>41</v>
      </c>
      <c r="C21" s="13" t="s">
        <v>16</v>
      </c>
      <c r="D21" s="50">
        <v>26</v>
      </c>
      <c r="E21" s="105"/>
      <c r="F21" s="105"/>
      <c r="G21" s="106"/>
      <c r="M21" s="197"/>
      <c r="N21" s="197"/>
    </row>
    <row r="22" spans="1:14" x14ac:dyDescent="0.35">
      <c r="A22" s="1" t="s">
        <v>477</v>
      </c>
      <c r="B22" s="3" t="s">
        <v>47</v>
      </c>
      <c r="C22" s="13" t="s">
        <v>16</v>
      </c>
      <c r="D22" s="50">
        <v>42</v>
      </c>
      <c r="E22" s="105"/>
      <c r="F22" s="105"/>
      <c r="G22" s="106"/>
    </row>
    <row r="23" spans="1:14" x14ac:dyDescent="0.35">
      <c r="A23" s="1" t="s">
        <v>478</v>
      </c>
      <c r="B23" s="3" t="s">
        <v>42</v>
      </c>
      <c r="C23" s="13" t="s">
        <v>16</v>
      </c>
      <c r="D23" s="50">
        <v>63</v>
      </c>
      <c r="E23" s="105"/>
      <c r="F23" s="105"/>
      <c r="G23" s="106"/>
    </row>
    <row r="24" spans="1:14" x14ac:dyDescent="0.35">
      <c r="A24" s="1" t="s">
        <v>479</v>
      </c>
      <c r="B24" s="3" t="s">
        <v>43</v>
      </c>
      <c r="C24" s="13" t="s">
        <v>16</v>
      </c>
      <c r="D24" s="50">
        <v>18</v>
      </c>
      <c r="E24" s="105"/>
      <c r="F24" s="105"/>
      <c r="G24" s="106"/>
    </row>
    <row r="25" spans="1:14" x14ac:dyDescent="0.35">
      <c r="A25" s="1" t="s">
        <v>480</v>
      </c>
      <c r="B25" s="3" t="s">
        <v>48</v>
      </c>
      <c r="C25" s="13" t="s">
        <v>16</v>
      </c>
      <c r="D25" s="50">
        <v>63</v>
      </c>
      <c r="E25" s="105"/>
      <c r="F25" s="105"/>
      <c r="G25" s="106"/>
    </row>
    <row r="26" spans="1:14" x14ac:dyDescent="0.35">
      <c r="A26" s="1" t="s">
        <v>481</v>
      </c>
      <c r="B26" s="3" t="s">
        <v>44</v>
      </c>
      <c r="C26" s="13" t="s">
        <v>16</v>
      </c>
      <c r="D26" s="50">
        <v>5</v>
      </c>
      <c r="E26" s="105"/>
      <c r="F26" s="105"/>
      <c r="G26" s="106"/>
    </row>
    <row r="27" spans="1:14" x14ac:dyDescent="0.35">
      <c r="A27" s="1" t="s">
        <v>482</v>
      </c>
      <c r="B27" s="3" t="s">
        <v>49</v>
      </c>
      <c r="C27" s="13" t="s">
        <v>16</v>
      </c>
      <c r="D27" s="50">
        <v>33</v>
      </c>
      <c r="E27" s="105"/>
      <c r="F27" s="105"/>
      <c r="G27" s="106"/>
    </row>
    <row r="28" spans="1:14" x14ac:dyDescent="0.35">
      <c r="A28" s="1" t="s">
        <v>483</v>
      </c>
      <c r="B28" s="3" t="s">
        <v>45</v>
      </c>
      <c r="C28" s="13" t="s">
        <v>16</v>
      </c>
      <c r="D28" s="50">
        <v>22</v>
      </c>
      <c r="E28" s="105"/>
      <c r="F28" s="105"/>
      <c r="G28" s="106"/>
    </row>
    <row r="29" spans="1:14" x14ac:dyDescent="0.35">
      <c r="A29" s="1" t="s">
        <v>484</v>
      </c>
      <c r="B29" s="3" t="s">
        <v>50</v>
      </c>
      <c r="C29" s="13" t="s">
        <v>16</v>
      </c>
      <c r="D29" s="50">
        <v>63</v>
      </c>
      <c r="E29" s="105"/>
      <c r="F29" s="105"/>
      <c r="G29" s="106"/>
    </row>
    <row r="30" spans="1:14" x14ac:dyDescent="0.35">
      <c r="A30" s="1" t="s">
        <v>485</v>
      </c>
      <c r="B30" s="3" t="s">
        <v>51</v>
      </c>
      <c r="C30" s="13" t="s">
        <v>16</v>
      </c>
      <c r="D30" s="50">
        <v>63</v>
      </c>
      <c r="E30" s="105"/>
      <c r="F30" s="105"/>
      <c r="G30" s="106"/>
    </row>
    <row r="31" spans="1:14" x14ac:dyDescent="0.35">
      <c r="A31" s="1" t="s">
        <v>486</v>
      </c>
      <c r="B31" s="3" t="s">
        <v>17</v>
      </c>
      <c r="C31" s="13" t="s">
        <v>16</v>
      </c>
      <c r="D31" s="50">
        <v>800</v>
      </c>
      <c r="E31" s="105"/>
      <c r="F31" s="105"/>
      <c r="G31" s="106"/>
    </row>
    <row r="32" spans="1:14" x14ac:dyDescent="0.35">
      <c r="A32" s="1"/>
      <c r="B32" s="2"/>
      <c r="C32" s="13"/>
      <c r="D32" s="50"/>
      <c r="E32" s="105"/>
      <c r="F32" s="105"/>
      <c r="G32" s="106"/>
    </row>
    <row r="33" spans="1:7" x14ac:dyDescent="0.35">
      <c r="A33" s="1"/>
      <c r="B33" s="2"/>
      <c r="C33" s="13"/>
      <c r="D33" s="50"/>
      <c r="E33" s="105"/>
      <c r="F33" s="105"/>
      <c r="G33" s="106"/>
    </row>
    <row r="34" spans="1:7" x14ac:dyDescent="0.35">
      <c r="A34" s="187" t="s">
        <v>512</v>
      </c>
      <c r="B34" s="2" t="s">
        <v>18</v>
      </c>
      <c r="C34" s="13"/>
      <c r="D34" s="50"/>
      <c r="E34" s="105"/>
      <c r="F34" s="105"/>
      <c r="G34" s="106"/>
    </row>
    <row r="35" spans="1:7" x14ac:dyDescent="0.35">
      <c r="A35" s="1" t="s">
        <v>487</v>
      </c>
      <c r="B35" s="3" t="s">
        <v>52</v>
      </c>
      <c r="C35" s="13" t="s">
        <v>16</v>
      </c>
      <c r="D35" s="50">
        <v>130</v>
      </c>
      <c r="E35" s="105"/>
      <c r="F35" s="105"/>
      <c r="G35" s="106"/>
    </row>
    <row r="36" spans="1:7" x14ac:dyDescent="0.35">
      <c r="A36" s="1"/>
      <c r="B36" s="3"/>
      <c r="C36" s="13"/>
      <c r="D36" s="50"/>
      <c r="E36" s="105"/>
      <c r="F36" s="105"/>
      <c r="G36" s="106"/>
    </row>
    <row r="37" spans="1:7" x14ac:dyDescent="0.35">
      <c r="A37" s="1"/>
      <c r="B37" s="2"/>
      <c r="C37" s="13"/>
      <c r="D37" s="50"/>
      <c r="E37" s="105"/>
      <c r="F37" s="105"/>
      <c r="G37" s="106"/>
    </row>
    <row r="38" spans="1:7" x14ac:dyDescent="0.35">
      <c r="A38" s="187" t="s">
        <v>513</v>
      </c>
      <c r="B38" s="2" t="s">
        <v>19</v>
      </c>
      <c r="C38" s="13"/>
      <c r="D38" s="50"/>
      <c r="E38" s="105"/>
      <c r="F38" s="105"/>
      <c r="G38" s="106"/>
    </row>
    <row r="39" spans="1:7" x14ac:dyDescent="0.35">
      <c r="A39" s="1" t="s">
        <v>488</v>
      </c>
      <c r="B39" s="3" t="s">
        <v>37</v>
      </c>
      <c r="C39" s="13" t="s">
        <v>13</v>
      </c>
      <c r="D39" s="50">
        <v>2</v>
      </c>
      <c r="E39" s="105"/>
      <c r="F39" s="105"/>
      <c r="G39" s="106"/>
    </row>
    <row r="40" spans="1:7" x14ac:dyDescent="0.35">
      <c r="A40" s="1" t="s">
        <v>489</v>
      </c>
      <c r="B40" s="3" t="s">
        <v>38</v>
      </c>
      <c r="C40" s="13" t="s">
        <v>13</v>
      </c>
      <c r="D40" s="50">
        <v>2</v>
      </c>
      <c r="E40" s="105"/>
      <c r="F40" s="105"/>
      <c r="G40" s="106"/>
    </row>
    <row r="41" spans="1:7" x14ac:dyDescent="0.35">
      <c r="A41" s="1" t="s">
        <v>490</v>
      </c>
      <c r="B41" s="3" t="s">
        <v>46</v>
      </c>
      <c r="C41" s="13" t="s">
        <v>13</v>
      </c>
      <c r="D41" s="50">
        <v>2</v>
      </c>
      <c r="E41" s="105"/>
      <c r="F41" s="105"/>
      <c r="G41" s="106"/>
    </row>
    <row r="42" spans="1:7" x14ac:dyDescent="0.35">
      <c r="A42" s="1" t="s">
        <v>491</v>
      </c>
      <c r="B42" s="3" t="s">
        <v>39</v>
      </c>
      <c r="C42" s="13" t="s">
        <v>13</v>
      </c>
      <c r="D42" s="50">
        <v>2</v>
      </c>
      <c r="E42" s="105"/>
      <c r="F42" s="105"/>
      <c r="G42" s="106"/>
    </row>
    <row r="43" spans="1:7" x14ac:dyDescent="0.35">
      <c r="A43" s="1" t="s">
        <v>492</v>
      </c>
      <c r="B43" s="3" t="s">
        <v>40</v>
      </c>
      <c r="C43" s="13" t="s">
        <v>13</v>
      </c>
      <c r="D43" s="50">
        <v>2</v>
      </c>
      <c r="E43" s="105"/>
      <c r="F43" s="105"/>
      <c r="G43" s="106"/>
    </row>
    <row r="44" spans="1:7" x14ac:dyDescent="0.35">
      <c r="A44" s="1" t="s">
        <v>493</v>
      </c>
      <c r="B44" s="3" t="s">
        <v>41</v>
      </c>
      <c r="C44" s="13" t="s">
        <v>13</v>
      </c>
      <c r="D44" s="50">
        <v>2</v>
      </c>
      <c r="E44" s="105"/>
      <c r="F44" s="105"/>
      <c r="G44" s="106"/>
    </row>
    <row r="45" spans="1:7" x14ac:dyDescent="0.35">
      <c r="A45" s="1" t="s">
        <v>494</v>
      </c>
      <c r="B45" s="3" t="s">
        <v>47</v>
      </c>
      <c r="C45" s="13" t="s">
        <v>13</v>
      </c>
      <c r="D45" s="50">
        <v>2</v>
      </c>
      <c r="E45" s="105"/>
      <c r="F45" s="105"/>
      <c r="G45" s="106"/>
    </row>
    <row r="46" spans="1:7" x14ac:dyDescent="0.35">
      <c r="A46" s="1" t="s">
        <v>495</v>
      </c>
      <c r="B46" s="3" t="s">
        <v>42</v>
      </c>
      <c r="C46" s="13" t="s">
        <v>13</v>
      </c>
      <c r="D46" s="50">
        <v>2</v>
      </c>
      <c r="E46" s="105"/>
      <c r="F46" s="105"/>
      <c r="G46" s="106"/>
    </row>
    <row r="47" spans="1:7" x14ac:dyDescent="0.35">
      <c r="A47" s="1" t="s">
        <v>496</v>
      </c>
      <c r="B47" s="3" t="s">
        <v>43</v>
      </c>
      <c r="C47" s="13" t="s">
        <v>13</v>
      </c>
      <c r="D47" s="50">
        <v>2</v>
      </c>
      <c r="E47" s="105"/>
      <c r="F47" s="105"/>
      <c r="G47" s="106"/>
    </row>
    <row r="48" spans="1:7" x14ac:dyDescent="0.35">
      <c r="A48" s="1" t="s">
        <v>497</v>
      </c>
      <c r="B48" s="3" t="s">
        <v>48</v>
      </c>
      <c r="C48" s="13" t="s">
        <v>13</v>
      </c>
      <c r="D48" s="50">
        <v>2</v>
      </c>
      <c r="E48" s="105"/>
      <c r="F48" s="105"/>
      <c r="G48" s="106"/>
    </row>
    <row r="49" spans="1:7" x14ac:dyDescent="0.35">
      <c r="A49" s="1" t="s">
        <v>498</v>
      </c>
      <c r="B49" s="3" t="s">
        <v>44</v>
      </c>
      <c r="C49" s="13" t="s">
        <v>13</v>
      </c>
      <c r="D49" s="50">
        <v>2</v>
      </c>
      <c r="E49" s="105"/>
      <c r="F49" s="105"/>
      <c r="G49" s="106"/>
    </row>
    <row r="50" spans="1:7" x14ac:dyDescent="0.35">
      <c r="A50" s="1" t="s">
        <v>499</v>
      </c>
      <c r="B50" s="3" t="s">
        <v>49</v>
      </c>
      <c r="C50" s="13" t="s">
        <v>13</v>
      </c>
      <c r="D50" s="50">
        <v>2</v>
      </c>
      <c r="E50" s="105"/>
      <c r="F50" s="105"/>
      <c r="G50" s="106"/>
    </row>
    <row r="51" spans="1:7" x14ac:dyDescent="0.35">
      <c r="A51" s="1" t="s">
        <v>500</v>
      </c>
      <c r="B51" s="3" t="s">
        <v>45</v>
      </c>
      <c r="C51" s="13" t="s">
        <v>13</v>
      </c>
      <c r="D51" s="50">
        <v>2</v>
      </c>
      <c r="E51" s="105"/>
      <c r="F51" s="105"/>
      <c r="G51" s="106"/>
    </row>
    <row r="52" spans="1:7" x14ac:dyDescent="0.35">
      <c r="A52" s="1" t="s">
        <v>501</v>
      </c>
      <c r="B52" s="3" t="s">
        <v>50</v>
      </c>
      <c r="C52" s="13" t="s">
        <v>13</v>
      </c>
      <c r="D52" s="50">
        <v>2</v>
      </c>
      <c r="E52" s="105"/>
      <c r="F52" s="105"/>
      <c r="G52" s="106"/>
    </row>
    <row r="53" spans="1:7" x14ac:dyDescent="0.35">
      <c r="A53" s="1" t="s">
        <v>502</v>
      </c>
      <c r="B53" s="3" t="s">
        <v>51</v>
      </c>
      <c r="C53" s="13" t="s">
        <v>13</v>
      </c>
      <c r="D53" s="50">
        <v>2</v>
      </c>
      <c r="E53" s="105"/>
      <c r="F53" s="105"/>
      <c r="G53" s="106"/>
    </row>
    <row r="54" spans="1:7" x14ac:dyDescent="0.35">
      <c r="A54" s="1" t="s">
        <v>503</v>
      </c>
      <c r="B54" s="3" t="s">
        <v>17</v>
      </c>
      <c r="C54" s="13" t="s">
        <v>13</v>
      </c>
      <c r="D54" s="50">
        <v>48</v>
      </c>
      <c r="E54" s="105"/>
      <c r="F54" s="105"/>
      <c r="G54" s="106"/>
    </row>
    <row r="55" spans="1:7" x14ac:dyDescent="0.35">
      <c r="A55" s="1"/>
      <c r="B55" s="2"/>
      <c r="C55" s="13"/>
      <c r="D55" s="50"/>
      <c r="E55" s="105"/>
      <c r="F55" s="105"/>
      <c r="G55" s="106"/>
    </row>
    <row r="56" spans="1:7" x14ac:dyDescent="0.35">
      <c r="A56" s="1"/>
      <c r="B56" s="2"/>
      <c r="C56" s="13"/>
      <c r="D56" s="50"/>
      <c r="E56" s="105"/>
      <c r="F56" s="105"/>
      <c r="G56" s="106"/>
    </row>
    <row r="57" spans="1:7" x14ac:dyDescent="0.35">
      <c r="A57" s="187" t="s">
        <v>514</v>
      </c>
      <c r="B57" s="2" t="s">
        <v>20</v>
      </c>
      <c r="C57" s="13"/>
      <c r="D57" s="50"/>
      <c r="E57" s="105"/>
      <c r="F57" s="105"/>
      <c r="G57" s="106"/>
    </row>
    <row r="58" spans="1:7" x14ac:dyDescent="0.35">
      <c r="A58" s="1" t="s">
        <v>504</v>
      </c>
      <c r="B58" s="3" t="s">
        <v>20</v>
      </c>
      <c r="C58" s="13" t="s">
        <v>16</v>
      </c>
      <c r="D58" s="50">
        <v>100</v>
      </c>
      <c r="E58" s="105"/>
      <c r="F58" s="105"/>
      <c r="G58" s="106"/>
    </row>
    <row r="59" spans="1:7" x14ac:dyDescent="0.35">
      <c r="A59" s="1" t="s">
        <v>505</v>
      </c>
      <c r="B59" s="3" t="s">
        <v>21</v>
      </c>
      <c r="C59" s="13" t="s">
        <v>14</v>
      </c>
      <c r="D59" s="50">
        <v>1</v>
      </c>
      <c r="E59" s="105"/>
      <c r="F59" s="105"/>
      <c r="G59" s="106"/>
    </row>
    <row r="60" spans="1:7" x14ac:dyDescent="0.35">
      <c r="A60" s="1"/>
      <c r="B60" s="3"/>
      <c r="C60" s="13"/>
      <c r="D60" s="50"/>
      <c r="E60" s="105"/>
      <c r="F60" s="105"/>
      <c r="G60" s="106"/>
    </row>
    <row r="61" spans="1:7" x14ac:dyDescent="0.35">
      <c r="A61" s="1"/>
      <c r="B61" s="2"/>
      <c r="C61" s="13"/>
      <c r="D61" s="50"/>
      <c r="E61" s="105"/>
      <c r="F61" s="105"/>
      <c r="G61" s="106"/>
    </row>
    <row r="62" spans="1:7" x14ac:dyDescent="0.35">
      <c r="A62" s="187" t="s">
        <v>515</v>
      </c>
      <c r="B62" s="2" t="s">
        <v>23</v>
      </c>
      <c r="C62" s="13"/>
      <c r="D62" s="50"/>
      <c r="E62" s="105"/>
      <c r="F62" s="105"/>
      <c r="G62" s="106"/>
    </row>
    <row r="63" spans="1:7" x14ac:dyDescent="0.35">
      <c r="A63" s="1" t="s">
        <v>506</v>
      </c>
      <c r="B63" s="3" t="s">
        <v>24</v>
      </c>
      <c r="C63" s="13" t="s">
        <v>14</v>
      </c>
      <c r="D63" s="50">
        <v>1</v>
      </c>
      <c r="E63" s="105"/>
      <c r="F63" s="105"/>
      <c r="G63" s="106"/>
    </row>
    <row r="64" spans="1:7" x14ac:dyDescent="0.35">
      <c r="A64" s="1" t="s">
        <v>507</v>
      </c>
      <c r="B64" s="3" t="s">
        <v>36</v>
      </c>
      <c r="C64" s="13" t="s">
        <v>14</v>
      </c>
      <c r="D64" s="50">
        <v>1</v>
      </c>
      <c r="E64" s="105"/>
      <c r="F64" s="105"/>
      <c r="G64" s="106"/>
    </row>
    <row r="65" spans="1:7" x14ac:dyDescent="0.35">
      <c r="A65" s="1"/>
      <c r="B65" s="3"/>
      <c r="C65" s="13"/>
      <c r="D65" s="50"/>
      <c r="E65" s="105"/>
      <c r="F65" s="105"/>
      <c r="G65" s="106"/>
    </row>
    <row r="66" spans="1:7" x14ac:dyDescent="0.35">
      <c r="A66" s="1"/>
      <c r="B66" s="2"/>
      <c r="C66" s="13"/>
      <c r="D66" s="50"/>
      <c r="E66" s="105"/>
      <c r="F66" s="105"/>
      <c r="G66" s="106"/>
    </row>
    <row r="67" spans="1:7" x14ac:dyDescent="0.35">
      <c r="A67" s="187" t="s">
        <v>516</v>
      </c>
      <c r="B67" s="2" t="s">
        <v>25</v>
      </c>
      <c r="C67" s="13"/>
      <c r="D67" s="50"/>
      <c r="E67" s="105"/>
      <c r="F67" s="105"/>
      <c r="G67" s="106"/>
    </row>
    <row r="68" spans="1:7" x14ac:dyDescent="0.35">
      <c r="A68" s="1" t="s">
        <v>508</v>
      </c>
      <c r="B68" s="3" t="s">
        <v>22</v>
      </c>
      <c r="C68" s="13" t="s">
        <v>13</v>
      </c>
      <c r="D68" s="50">
        <v>24</v>
      </c>
      <c r="E68" s="105"/>
      <c r="F68" s="105"/>
      <c r="G68" s="106"/>
    </row>
    <row r="69" spans="1:7" x14ac:dyDescent="0.35">
      <c r="A69" s="1"/>
      <c r="B69" s="3"/>
      <c r="C69" s="13"/>
      <c r="D69" s="50"/>
      <c r="E69" s="105"/>
      <c r="F69" s="105"/>
      <c r="G69" s="106"/>
    </row>
    <row r="70" spans="1:7" ht="15" thickBot="1" x14ac:dyDescent="0.4">
      <c r="A70" s="1" t="s">
        <v>509</v>
      </c>
      <c r="B70" s="2" t="s">
        <v>224</v>
      </c>
      <c r="C70" s="13"/>
      <c r="D70" s="50"/>
      <c r="E70" s="105"/>
      <c r="F70" s="105"/>
      <c r="G70" s="106"/>
    </row>
    <row r="71" spans="1:7" ht="15" thickBot="1" x14ac:dyDescent="0.4">
      <c r="A71" s="98"/>
      <c r="B71" s="99" t="s">
        <v>12</v>
      </c>
      <c r="C71" s="100"/>
      <c r="D71" s="98"/>
      <c r="E71" s="101"/>
      <c r="F71" s="186"/>
      <c r="G71" s="102"/>
    </row>
    <row r="72" spans="1:7" ht="15" thickBot="1" x14ac:dyDescent="0.4"/>
    <row r="73" spans="1:7" x14ac:dyDescent="0.35">
      <c r="A73" s="172"/>
      <c r="B73" s="173" t="s">
        <v>369</v>
      </c>
      <c r="C73" s="174"/>
      <c r="D73" s="139"/>
      <c r="E73" s="175"/>
      <c r="F73" s="178"/>
      <c r="G73" s="176"/>
    </row>
    <row r="74" spans="1:7" x14ac:dyDescent="0.35">
      <c r="A74" s="177"/>
      <c r="B74" s="137" t="s">
        <v>370</v>
      </c>
      <c r="C74" s="136"/>
      <c r="D74" s="138"/>
      <c r="E74" s="165"/>
      <c r="F74" s="179"/>
      <c r="G74" s="166"/>
    </row>
    <row r="75" spans="1:7" ht="15" thickBot="1" x14ac:dyDescent="0.4">
      <c r="A75" s="1"/>
      <c r="B75" s="3"/>
      <c r="C75" s="92"/>
      <c r="D75" s="82"/>
      <c r="E75" s="164"/>
      <c r="F75" s="180"/>
      <c r="G75" s="153"/>
    </row>
    <row r="76" spans="1:7" ht="15" thickBot="1" x14ac:dyDescent="0.4">
      <c r="A76" s="40"/>
      <c r="B76" s="43" t="s">
        <v>12</v>
      </c>
      <c r="C76" s="41"/>
      <c r="D76" s="90"/>
      <c r="E76" s="167"/>
      <c r="F76" s="167"/>
      <c r="G76" s="168"/>
    </row>
  </sheetData>
  <mergeCells count="3">
    <mergeCell ref="A2:D3"/>
    <mergeCell ref="A1:G1"/>
    <mergeCell ref="M21:N21"/>
  </mergeCells>
  <phoneticPr fontId="10" type="noConversion"/>
  <pageMargins left="0.7" right="0.7" top="0.75" bottom="0.75" header="0.3" footer="0.3"/>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EC985-76A1-40D6-AABB-BBCF7958F0A6}">
  <sheetPr>
    <pageSetUpPr fitToPage="1"/>
  </sheetPr>
  <dimension ref="A1:G39"/>
  <sheetViews>
    <sheetView zoomScale="80" zoomScaleNormal="80" workbookViewId="0">
      <selection activeCell="A31" sqref="A31"/>
    </sheetView>
  </sheetViews>
  <sheetFormatPr defaultColWidth="8.81640625" defaultRowHeight="14.5" x14ac:dyDescent="0.35"/>
  <cols>
    <col min="1" max="1" width="10.36328125" customWidth="1"/>
    <col min="2" max="2" width="57.36328125" customWidth="1"/>
    <col min="3" max="3" width="6.6328125" customWidth="1"/>
    <col min="4" max="4" width="12.453125" customWidth="1"/>
    <col min="5" max="5" width="19.6328125" customWidth="1"/>
    <col min="6" max="6" width="19.6328125" style="107" customWidth="1"/>
    <col min="7" max="7" width="28.36328125" customWidth="1"/>
  </cols>
  <sheetData>
    <row r="1" spans="1:7" ht="69.75" customHeight="1" thickBot="1" x14ac:dyDescent="0.4">
      <c r="A1" s="194"/>
      <c r="B1" s="195"/>
      <c r="C1" s="195"/>
      <c r="D1" s="195"/>
      <c r="E1" s="195"/>
      <c r="F1" s="195"/>
      <c r="G1" s="196"/>
    </row>
    <row r="2" spans="1:7" ht="15" thickBot="1" x14ac:dyDescent="0.4">
      <c r="A2" s="190" t="s">
        <v>60</v>
      </c>
      <c r="B2" s="191"/>
      <c r="C2" s="191"/>
      <c r="D2" s="191"/>
      <c r="E2" s="37" t="s">
        <v>0</v>
      </c>
      <c r="F2" s="37"/>
      <c r="G2" s="19" t="s">
        <v>29</v>
      </c>
    </row>
    <row r="3" spans="1:7" ht="15" thickBot="1" x14ac:dyDescent="0.4">
      <c r="A3" s="192"/>
      <c r="B3" s="193"/>
      <c r="C3" s="193"/>
      <c r="D3" s="193"/>
      <c r="E3" s="37" t="s">
        <v>1</v>
      </c>
      <c r="F3" s="37"/>
      <c r="G3" s="19" t="s">
        <v>30</v>
      </c>
    </row>
    <row r="4" spans="1:7" x14ac:dyDescent="0.35">
      <c r="A4" s="44" t="s">
        <v>2</v>
      </c>
      <c r="B4" s="52" t="s">
        <v>3</v>
      </c>
      <c r="C4" s="20"/>
      <c r="D4" s="53"/>
      <c r="E4" s="21" t="s">
        <v>4</v>
      </c>
      <c r="F4" s="21"/>
      <c r="G4" s="22" t="s">
        <v>5</v>
      </c>
    </row>
    <row r="5" spans="1:7" x14ac:dyDescent="0.35">
      <c r="A5" s="45" t="s">
        <v>31</v>
      </c>
      <c r="B5" s="38" t="s">
        <v>32</v>
      </c>
      <c r="C5" s="23"/>
      <c r="D5" s="24"/>
      <c r="E5" s="25" t="s">
        <v>33</v>
      </c>
      <c r="F5" s="104"/>
      <c r="G5" s="26" t="s">
        <v>6</v>
      </c>
    </row>
    <row r="6" spans="1:7" x14ac:dyDescent="0.35">
      <c r="A6" s="45"/>
      <c r="B6" s="38" t="s">
        <v>227</v>
      </c>
      <c r="C6" s="23"/>
      <c r="D6" s="24"/>
      <c r="E6" s="25"/>
      <c r="F6" s="104"/>
      <c r="G6" s="26"/>
    </row>
    <row r="7" spans="1:7" ht="15" thickBot="1" x14ac:dyDescent="0.4">
      <c r="A7" s="46"/>
      <c r="B7" s="39"/>
      <c r="C7" s="27"/>
      <c r="D7" s="28"/>
      <c r="E7" s="29"/>
      <c r="F7" s="29"/>
      <c r="G7" s="30"/>
    </row>
    <row r="8" spans="1:7" ht="15" thickBot="1" x14ac:dyDescent="0.4">
      <c r="A8" s="31" t="s">
        <v>7</v>
      </c>
      <c r="B8" s="32" t="s">
        <v>8</v>
      </c>
      <c r="C8" s="33" t="s">
        <v>9</v>
      </c>
      <c r="D8" s="33" t="s">
        <v>10</v>
      </c>
      <c r="E8" s="34" t="s">
        <v>11</v>
      </c>
      <c r="F8" s="33" t="s">
        <v>371</v>
      </c>
      <c r="G8" s="33" t="s">
        <v>372</v>
      </c>
    </row>
    <row r="9" spans="1:7" ht="15" thickBot="1" x14ac:dyDescent="0.4">
      <c r="A9" s="14"/>
      <c r="B9" s="10"/>
      <c r="C9" s="11"/>
      <c r="D9" s="8"/>
      <c r="E9" s="15"/>
      <c r="F9" s="15"/>
      <c r="G9" s="9"/>
    </row>
    <row r="10" spans="1:7" ht="15" thickBot="1" x14ac:dyDescent="0.4">
      <c r="A10" s="47"/>
      <c r="B10" s="48" t="s">
        <v>57</v>
      </c>
      <c r="C10" s="35"/>
      <c r="D10" s="51"/>
      <c r="E10" s="36"/>
      <c r="F10" s="36"/>
      <c r="G10" s="18"/>
    </row>
    <row r="11" spans="1:7" x14ac:dyDescent="0.35">
      <c r="A11" s="14"/>
      <c r="B11" s="75"/>
      <c r="C11" s="11"/>
      <c r="D11" s="93"/>
      <c r="E11" s="15"/>
      <c r="F11" s="15"/>
      <c r="G11" s="9"/>
    </row>
    <row r="12" spans="1:7" x14ac:dyDescent="0.35">
      <c r="A12" s="187" t="s">
        <v>517</v>
      </c>
      <c r="B12" s="2" t="s">
        <v>58</v>
      </c>
      <c r="C12" s="13"/>
      <c r="D12" s="50"/>
      <c r="E12" s="5"/>
      <c r="F12" s="5"/>
      <c r="G12" s="4"/>
    </row>
    <row r="13" spans="1:7" x14ac:dyDescent="0.35">
      <c r="A13" s="1" t="s">
        <v>463</v>
      </c>
      <c r="B13" s="3" t="s">
        <v>59</v>
      </c>
      <c r="C13" s="13" t="s">
        <v>14</v>
      </c>
      <c r="D13" s="50">
        <v>1</v>
      </c>
      <c r="E13" s="5"/>
      <c r="F13" s="5"/>
      <c r="G13" s="4"/>
    </row>
    <row r="14" spans="1:7" x14ac:dyDescent="0.35">
      <c r="A14" s="1"/>
      <c r="B14" s="3"/>
      <c r="C14" s="12"/>
      <c r="D14" s="50"/>
      <c r="E14" s="5"/>
      <c r="F14" s="5"/>
      <c r="G14" s="4"/>
    </row>
    <row r="15" spans="1:7" x14ac:dyDescent="0.35">
      <c r="A15" s="187" t="s">
        <v>518</v>
      </c>
      <c r="B15" s="2" t="s">
        <v>26</v>
      </c>
      <c r="C15" s="12"/>
      <c r="D15" s="50"/>
      <c r="E15" s="5"/>
      <c r="F15" s="5"/>
      <c r="G15" s="4"/>
    </row>
    <row r="16" spans="1:7" x14ac:dyDescent="0.35">
      <c r="A16" s="1" t="s">
        <v>464</v>
      </c>
      <c r="B16" s="3" t="s">
        <v>55</v>
      </c>
      <c r="C16" s="12" t="s">
        <v>14</v>
      </c>
      <c r="D16" s="50">
        <v>1</v>
      </c>
      <c r="E16" s="5"/>
      <c r="F16" s="5"/>
      <c r="G16" s="4"/>
    </row>
    <row r="17" spans="1:7" x14ac:dyDescent="0.35">
      <c r="A17" s="1"/>
      <c r="B17" s="67"/>
      <c r="C17" s="12"/>
      <c r="D17" s="50"/>
      <c r="E17" s="5"/>
      <c r="F17" s="5"/>
      <c r="G17" s="4"/>
    </row>
    <row r="18" spans="1:7" x14ac:dyDescent="0.35">
      <c r="A18" s="187" t="s">
        <v>519</v>
      </c>
      <c r="B18" s="2" t="s">
        <v>27</v>
      </c>
      <c r="C18" s="13"/>
      <c r="D18" s="50"/>
      <c r="E18" s="5"/>
      <c r="F18" s="5"/>
      <c r="G18" s="4"/>
    </row>
    <row r="19" spans="1:7" x14ac:dyDescent="0.35">
      <c r="A19" s="1" t="s">
        <v>465</v>
      </c>
      <c r="B19" s="3" t="s">
        <v>54</v>
      </c>
      <c r="C19" s="13" t="s">
        <v>14</v>
      </c>
      <c r="D19" s="50">
        <v>1</v>
      </c>
      <c r="E19" s="5"/>
      <c r="F19" s="5"/>
      <c r="G19" s="4"/>
    </row>
    <row r="20" spans="1:7" x14ac:dyDescent="0.35">
      <c r="A20" s="1"/>
      <c r="B20" s="3"/>
      <c r="C20" s="12"/>
      <c r="D20" s="50"/>
      <c r="E20" s="5"/>
      <c r="F20" s="5"/>
      <c r="G20" s="4"/>
    </row>
    <row r="21" spans="1:7" x14ac:dyDescent="0.35">
      <c r="A21" s="1" t="s">
        <v>466</v>
      </c>
      <c r="B21" s="3" t="s">
        <v>224</v>
      </c>
      <c r="C21" s="12"/>
      <c r="D21" s="50"/>
      <c r="E21" s="5"/>
      <c r="F21" s="5"/>
      <c r="G21" s="4"/>
    </row>
    <row r="22" spans="1:7" s="58" customFormat="1" ht="15" thickBot="1" x14ac:dyDescent="0.4">
      <c r="A22" s="92"/>
      <c r="B22" s="94"/>
      <c r="C22" s="95"/>
      <c r="D22" s="82"/>
      <c r="E22" s="96"/>
      <c r="F22" s="96"/>
      <c r="G22" s="83"/>
    </row>
    <row r="23" spans="1:7" ht="15" thickBot="1" x14ac:dyDescent="0.4">
      <c r="A23" s="47"/>
      <c r="B23" s="48" t="s">
        <v>53</v>
      </c>
      <c r="C23" s="35"/>
      <c r="D23" s="51"/>
      <c r="E23" s="36"/>
      <c r="F23" s="36"/>
      <c r="G23" s="18"/>
    </row>
    <row r="24" spans="1:7" x14ac:dyDescent="0.35">
      <c r="A24" s="56"/>
      <c r="B24" s="54"/>
      <c r="C24" s="12"/>
      <c r="D24" s="50"/>
      <c r="E24" s="5"/>
      <c r="F24" s="5"/>
      <c r="G24" s="4"/>
    </row>
    <row r="25" spans="1:7" x14ac:dyDescent="0.35">
      <c r="A25" s="188" t="s">
        <v>520</v>
      </c>
      <c r="B25" s="55" t="s">
        <v>58</v>
      </c>
      <c r="C25" s="13"/>
      <c r="D25" s="50"/>
      <c r="E25" s="5"/>
      <c r="F25" s="5"/>
      <c r="G25" s="4"/>
    </row>
    <row r="26" spans="1:7" x14ac:dyDescent="0.35">
      <c r="A26" s="56" t="s">
        <v>467</v>
      </c>
      <c r="B26" s="54" t="s">
        <v>56</v>
      </c>
      <c r="C26" s="13" t="s">
        <v>28</v>
      </c>
      <c r="D26" s="50">
        <v>2</v>
      </c>
      <c r="E26" s="5"/>
      <c r="F26" s="5"/>
      <c r="G26" s="4"/>
    </row>
    <row r="27" spans="1:7" x14ac:dyDescent="0.35">
      <c r="A27" s="56"/>
      <c r="B27" s="54"/>
      <c r="C27" s="12"/>
      <c r="D27" s="50"/>
      <c r="E27" s="5"/>
      <c r="F27" s="5"/>
      <c r="G27" s="4"/>
    </row>
    <row r="28" spans="1:7" x14ac:dyDescent="0.35">
      <c r="A28" s="188" t="s">
        <v>521</v>
      </c>
      <c r="B28" s="55" t="s">
        <v>26</v>
      </c>
      <c r="C28" s="12"/>
      <c r="D28" s="50"/>
      <c r="E28" s="5"/>
      <c r="F28" s="5"/>
      <c r="G28" s="4"/>
    </row>
    <row r="29" spans="1:7" x14ac:dyDescent="0.35">
      <c r="A29" s="56" t="s">
        <v>468</v>
      </c>
      <c r="B29" s="54" t="s">
        <v>55</v>
      </c>
      <c r="C29" s="12" t="s">
        <v>28</v>
      </c>
      <c r="D29" s="50">
        <v>2</v>
      </c>
      <c r="E29" s="5"/>
      <c r="F29" s="5"/>
      <c r="G29" s="4"/>
    </row>
    <row r="30" spans="1:7" x14ac:dyDescent="0.35">
      <c r="A30" s="56"/>
      <c r="C30" s="12"/>
      <c r="D30" s="50"/>
      <c r="E30" s="5"/>
      <c r="F30" s="5"/>
      <c r="G30" s="4"/>
    </row>
    <row r="31" spans="1:7" x14ac:dyDescent="0.35">
      <c r="A31" s="188" t="s">
        <v>522</v>
      </c>
      <c r="B31" s="55" t="s">
        <v>27</v>
      </c>
      <c r="C31" s="13"/>
      <c r="D31" s="50"/>
      <c r="E31" s="5"/>
      <c r="F31" s="5"/>
      <c r="G31" s="4"/>
    </row>
    <row r="32" spans="1:7" x14ac:dyDescent="0.35">
      <c r="A32" s="56" t="s">
        <v>469</v>
      </c>
      <c r="B32" s="54" t="s">
        <v>54</v>
      </c>
      <c r="C32" s="13" t="s">
        <v>28</v>
      </c>
      <c r="D32" s="50">
        <v>11</v>
      </c>
      <c r="E32" s="5"/>
      <c r="F32" s="5"/>
      <c r="G32" s="4"/>
    </row>
    <row r="33" spans="1:7" ht="15" thickBot="1" x14ac:dyDescent="0.4">
      <c r="A33" s="56"/>
      <c r="B33" s="55"/>
      <c r="C33" s="13"/>
      <c r="D33" s="50"/>
      <c r="E33" s="5"/>
      <c r="F33" s="5"/>
      <c r="G33" s="4"/>
    </row>
    <row r="34" spans="1:7" ht="15" thickBot="1" x14ac:dyDescent="0.4">
      <c r="A34" s="40"/>
      <c r="B34" s="43"/>
      <c r="C34" s="41"/>
      <c r="D34" s="40"/>
      <c r="E34" s="42"/>
      <c r="F34" s="185"/>
      <c r="G34" s="97"/>
    </row>
    <row r="35" spans="1:7" ht="15" thickBot="1" x14ac:dyDescent="0.4"/>
    <row r="36" spans="1:7" x14ac:dyDescent="0.35">
      <c r="A36" s="172"/>
      <c r="B36" s="173" t="s">
        <v>369</v>
      </c>
      <c r="C36" s="174"/>
      <c r="D36" s="139"/>
      <c r="E36" s="175"/>
      <c r="F36" s="178"/>
      <c r="G36" s="176"/>
    </row>
    <row r="37" spans="1:7" x14ac:dyDescent="0.35">
      <c r="A37" s="177"/>
      <c r="B37" s="137" t="s">
        <v>370</v>
      </c>
      <c r="C37" s="136"/>
      <c r="D37" s="138"/>
      <c r="E37" s="165"/>
      <c r="F37" s="179"/>
      <c r="G37" s="166"/>
    </row>
    <row r="38" spans="1:7" ht="15" thickBot="1" x14ac:dyDescent="0.4">
      <c r="A38" s="1"/>
      <c r="B38" s="3"/>
      <c r="C38" s="92"/>
      <c r="D38" s="82"/>
      <c r="E38" s="164"/>
      <c r="F38" s="180"/>
      <c r="G38" s="153"/>
    </row>
    <row r="39" spans="1:7" ht="15" thickBot="1" x14ac:dyDescent="0.4">
      <c r="A39" s="40"/>
      <c r="B39" s="43" t="s">
        <v>12</v>
      </c>
      <c r="C39" s="41"/>
      <c r="D39" s="90"/>
      <c r="E39" s="167"/>
      <c r="F39" s="167"/>
      <c r="G39" s="168"/>
    </row>
  </sheetData>
  <mergeCells count="2">
    <mergeCell ref="A1:G1"/>
    <mergeCell ref="A2:D3"/>
  </mergeCells>
  <pageMargins left="0.7" right="0.7" top="0.75" bottom="0.75" header="0.3" footer="0.3"/>
  <pageSetup paperSize="9" scale="6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1049-F8BC-4236-A168-0830B435DAAD}">
  <dimension ref="A1:AJ138"/>
  <sheetViews>
    <sheetView topLeftCell="A127" workbookViewId="0">
      <selection activeCell="B33" sqref="B33"/>
    </sheetView>
  </sheetViews>
  <sheetFormatPr defaultColWidth="8.81640625" defaultRowHeight="14.5" x14ac:dyDescent="0.35"/>
  <cols>
    <col min="1" max="1" width="10.36328125" style="103" customWidth="1"/>
    <col min="2" max="2" width="70.36328125" style="103" bestFit="1" customWidth="1"/>
    <col min="3" max="3" width="18" style="103" customWidth="1"/>
    <col min="4" max="4" width="22.1796875" style="103" customWidth="1"/>
    <col min="5" max="5" width="11.453125" style="103" customWidth="1"/>
    <col min="6" max="6" width="15.6328125" style="107" bestFit="1" customWidth="1"/>
    <col min="7" max="7" width="19.36328125" style="103" bestFit="1" customWidth="1"/>
    <col min="8" max="13" width="8.81640625" style="103"/>
    <col min="14" max="14" width="8.81640625" style="103" customWidth="1"/>
    <col min="15" max="16384" width="8.81640625" style="103"/>
  </cols>
  <sheetData>
    <row r="1" spans="1:7" ht="69.75" customHeight="1" thickBot="1" x14ac:dyDescent="0.4">
      <c r="A1" s="194"/>
      <c r="B1" s="195"/>
      <c r="C1" s="195"/>
      <c r="D1" s="195"/>
      <c r="E1" s="195"/>
      <c r="F1" s="195"/>
      <c r="G1" s="195"/>
    </row>
    <row r="2" spans="1:7" ht="15" thickBot="1" x14ac:dyDescent="0.4">
      <c r="A2" s="108" t="s">
        <v>228</v>
      </c>
      <c r="B2" s="108"/>
      <c r="C2" s="108"/>
      <c r="D2" s="108"/>
      <c r="E2" s="37" t="s">
        <v>0</v>
      </c>
      <c r="F2" s="37"/>
      <c r="G2" s="19" t="s">
        <v>29</v>
      </c>
    </row>
    <row r="3" spans="1:7" ht="23.5" thickBot="1" x14ac:dyDescent="0.4">
      <c r="A3" s="109"/>
      <c r="B3" s="109"/>
      <c r="C3" s="109"/>
      <c r="D3" s="109"/>
      <c r="E3" s="37" t="s">
        <v>1</v>
      </c>
      <c r="F3" s="37"/>
      <c r="G3" s="19" t="s">
        <v>30</v>
      </c>
    </row>
    <row r="4" spans="1:7" x14ac:dyDescent="0.35">
      <c r="A4" s="44" t="s">
        <v>2</v>
      </c>
      <c r="B4" s="52" t="s">
        <v>3</v>
      </c>
      <c r="C4" s="124"/>
      <c r="D4" s="124"/>
      <c r="E4" s="21" t="s">
        <v>4</v>
      </c>
      <c r="F4" s="21"/>
      <c r="G4" s="22" t="s">
        <v>5</v>
      </c>
    </row>
    <row r="5" spans="1:7" x14ac:dyDescent="0.35">
      <c r="A5" s="45" t="s">
        <v>31</v>
      </c>
      <c r="B5" s="38" t="s">
        <v>229</v>
      </c>
      <c r="C5" s="104"/>
      <c r="D5" s="104"/>
      <c r="E5" s="104" t="s">
        <v>33</v>
      </c>
      <c r="F5" s="104"/>
      <c r="G5" s="26" t="s">
        <v>230</v>
      </c>
    </row>
    <row r="6" spans="1:7" x14ac:dyDescent="0.35">
      <c r="A6" s="45"/>
      <c r="B6" s="38" t="s">
        <v>227</v>
      </c>
      <c r="C6" s="104"/>
      <c r="D6" s="104"/>
      <c r="E6" s="104"/>
      <c r="F6" s="104"/>
      <c r="G6" s="26"/>
    </row>
    <row r="7" spans="1:7" ht="15" thickBot="1" x14ac:dyDescent="0.4">
      <c r="A7" s="46"/>
      <c r="B7" s="39"/>
      <c r="C7" s="29"/>
      <c r="D7" s="29"/>
      <c r="E7" s="29"/>
      <c r="F7" s="29"/>
      <c r="G7" s="30"/>
    </row>
    <row r="8" spans="1:7" ht="15" thickBot="1" x14ac:dyDescent="0.4">
      <c r="A8" s="47" t="s">
        <v>7</v>
      </c>
      <c r="B8" s="32" t="s">
        <v>8</v>
      </c>
      <c r="C8" s="32" t="s">
        <v>9</v>
      </c>
      <c r="D8" s="32" t="s">
        <v>10</v>
      </c>
      <c r="E8" s="33" t="s">
        <v>11</v>
      </c>
      <c r="F8" s="33" t="s">
        <v>371</v>
      </c>
      <c r="G8" s="33" t="s">
        <v>372</v>
      </c>
    </row>
    <row r="9" spans="1:7" x14ac:dyDescent="0.35">
      <c r="A9" s="14"/>
      <c r="B9" s="62" t="s">
        <v>231</v>
      </c>
      <c r="C9" s="125"/>
      <c r="D9" s="125"/>
      <c r="E9" s="128"/>
      <c r="F9" s="129"/>
      <c r="G9" s="129"/>
    </row>
    <row r="10" spans="1:7" x14ac:dyDescent="0.35">
      <c r="A10" s="1"/>
      <c r="B10" s="3"/>
      <c r="C10" s="72"/>
      <c r="D10" s="72"/>
      <c r="E10" s="130"/>
      <c r="F10" s="105"/>
      <c r="G10" s="131"/>
    </row>
    <row r="11" spans="1:7" x14ac:dyDescent="0.35">
      <c r="A11" s="187" t="s">
        <v>523</v>
      </c>
      <c r="B11" s="2" t="s">
        <v>232</v>
      </c>
      <c r="C11" s="126"/>
      <c r="D11" s="126"/>
      <c r="E11" s="130"/>
      <c r="F11" s="105"/>
      <c r="G11" s="131"/>
    </row>
    <row r="12" spans="1:7" x14ac:dyDescent="0.35">
      <c r="A12" s="1" t="s">
        <v>373</v>
      </c>
      <c r="B12" s="3" t="s">
        <v>62</v>
      </c>
      <c r="C12" s="13" t="s">
        <v>13</v>
      </c>
      <c r="D12" s="50">
        <v>1</v>
      </c>
      <c r="E12" s="132"/>
      <c r="F12" s="171"/>
      <c r="G12" s="133"/>
    </row>
    <row r="13" spans="1:7" ht="15" thickBot="1" x14ac:dyDescent="0.4">
      <c r="A13" s="1"/>
      <c r="B13" s="2"/>
      <c r="C13" s="13"/>
      <c r="D13" s="50"/>
      <c r="E13" s="132"/>
      <c r="F13" s="171"/>
      <c r="G13" s="133"/>
    </row>
    <row r="14" spans="1:7" x14ac:dyDescent="0.35">
      <c r="A14" s="1"/>
      <c r="B14" s="62" t="s">
        <v>233</v>
      </c>
      <c r="C14" s="13"/>
      <c r="D14" s="50"/>
      <c r="E14" s="132"/>
      <c r="F14" s="171"/>
      <c r="G14" s="133"/>
    </row>
    <row r="15" spans="1:7" x14ac:dyDescent="0.35">
      <c r="A15" s="1"/>
      <c r="B15" s="3"/>
      <c r="C15" s="13"/>
      <c r="D15" s="50"/>
      <c r="E15" s="132"/>
      <c r="F15" s="171"/>
      <c r="G15" s="133"/>
    </row>
    <row r="16" spans="1:7" x14ac:dyDescent="0.35">
      <c r="A16" s="187" t="s">
        <v>524</v>
      </c>
      <c r="B16" s="2" t="s">
        <v>234</v>
      </c>
      <c r="C16" s="13"/>
      <c r="D16" s="50"/>
      <c r="E16" s="132"/>
      <c r="F16" s="171"/>
      <c r="G16" s="133"/>
    </row>
    <row r="17" spans="1:7" x14ac:dyDescent="0.35">
      <c r="A17" s="1" t="s">
        <v>374</v>
      </c>
      <c r="B17" s="3" t="s">
        <v>235</v>
      </c>
      <c r="C17" s="13" t="s">
        <v>236</v>
      </c>
      <c r="D17" s="50">
        <v>8</v>
      </c>
      <c r="E17" s="132"/>
      <c r="F17" s="171"/>
      <c r="G17" s="133"/>
    </row>
    <row r="18" spans="1:7" x14ac:dyDescent="0.35">
      <c r="A18" s="1" t="s">
        <v>375</v>
      </c>
      <c r="B18" s="3" t="s">
        <v>237</v>
      </c>
      <c r="C18" s="13" t="s">
        <v>236</v>
      </c>
      <c r="D18" s="50">
        <v>1</v>
      </c>
      <c r="E18" s="132"/>
      <c r="F18" s="171"/>
      <c r="G18" s="133"/>
    </row>
    <row r="19" spans="1:7" x14ac:dyDescent="0.35">
      <c r="A19" s="1" t="s">
        <v>376</v>
      </c>
      <c r="B19" s="3" t="s">
        <v>238</v>
      </c>
      <c r="C19" s="13" t="s">
        <v>236</v>
      </c>
      <c r="D19" s="50">
        <v>3</v>
      </c>
      <c r="E19" s="132"/>
      <c r="F19" s="171"/>
      <c r="G19" s="133"/>
    </row>
    <row r="20" spans="1:7" x14ac:dyDescent="0.35">
      <c r="A20" s="1" t="s">
        <v>377</v>
      </c>
      <c r="B20" s="3" t="s">
        <v>239</v>
      </c>
      <c r="C20" s="13" t="s">
        <v>236</v>
      </c>
      <c r="D20" s="50">
        <v>5</v>
      </c>
      <c r="E20" s="132"/>
      <c r="F20" s="171"/>
      <c r="G20" s="133"/>
    </row>
    <row r="21" spans="1:7" x14ac:dyDescent="0.35">
      <c r="A21" s="1" t="s">
        <v>378</v>
      </c>
      <c r="B21" s="3" t="s">
        <v>240</v>
      </c>
      <c r="C21" s="13" t="s">
        <v>236</v>
      </c>
      <c r="D21" s="50">
        <v>12</v>
      </c>
      <c r="E21" s="132"/>
      <c r="F21" s="171"/>
      <c r="G21" s="133"/>
    </row>
    <row r="22" spans="1:7" x14ac:dyDescent="0.35">
      <c r="A22" s="1" t="s">
        <v>379</v>
      </c>
      <c r="B22" s="3" t="s">
        <v>241</v>
      </c>
      <c r="C22" s="13" t="s">
        <v>236</v>
      </c>
      <c r="D22" s="50">
        <v>4</v>
      </c>
      <c r="E22" s="132"/>
      <c r="F22" s="171"/>
      <c r="G22" s="133"/>
    </row>
    <row r="23" spans="1:7" x14ac:dyDescent="0.35">
      <c r="A23" s="1" t="s">
        <v>380</v>
      </c>
      <c r="B23" s="3" t="s">
        <v>242</v>
      </c>
      <c r="C23" s="13" t="s">
        <v>236</v>
      </c>
      <c r="D23" s="50">
        <v>1</v>
      </c>
      <c r="E23" s="132"/>
      <c r="F23" s="171"/>
      <c r="G23" s="133"/>
    </row>
    <row r="24" spans="1:7" x14ac:dyDescent="0.35">
      <c r="A24" s="1" t="s">
        <v>381</v>
      </c>
      <c r="B24" s="3" t="s">
        <v>243</v>
      </c>
      <c r="C24" s="13" t="s">
        <v>236</v>
      </c>
      <c r="D24" s="50">
        <v>1</v>
      </c>
      <c r="E24" s="132"/>
      <c r="F24" s="171"/>
      <c r="G24" s="133"/>
    </row>
    <row r="25" spans="1:7" x14ac:dyDescent="0.35">
      <c r="A25" s="1" t="s">
        <v>382</v>
      </c>
      <c r="B25" s="3" t="s">
        <v>244</v>
      </c>
      <c r="C25" s="13" t="s">
        <v>236</v>
      </c>
      <c r="D25" s="50">
        <v>1</v>
      </c>
      <c r="E25" s="132"/>
      <c r="F25" s="171"/>
      <c r="G25" s="133"/>
    </row>
    <row r="26" spans="1:7" x14ac:dyDescent="0.35">
      <c r="A26" s="1"/>
      <c r="B26" s="2"/>
      <c r="C26" s="13"/>
      <c r="D26" s="50"/>
      <c r="E26" s="132"/>
      <c r="F26" s="171"/>
      <c r="G26" s="133"/>
    </row>
    <row r="27" spans="1:7" x14ac:dyDescent="0.35">
      <c r="A27" s="187" t="s">
        <v>525</v>
      </c>
      <c r="B27" s="2" t="s">
        <v>245</v>
      </c>
      <c r="C27" s="13"/>
      <c r="D27" s="50"/>
      <c r="E27" s="132"/>
      <c r="F27" s="171"/>
      <c r="G27" s="133"/>
    </row>
    <row r="28" spans="1:7" x14ac:dyDescent="0.35">
      <c r="A28" s="1"/>
      <c r="B28" s="3" t="s">
        <v>246</v>
      </c>
      <c r="C28" s="13"/>
      <c r="D28" s="50"/>
      <c r="E28" s="132"/>
      <c r="F28" s="171"/>
      <c r="G28" s="133"/>
    </row>
    <row r="29" spans="1:7" x14ac:dyDescent="0.35">
      <c r="A29" s="1" t="s">
        <v>383</v>
      </c>
      <c r="B29" s="110" t="s">
        <v>247</v>
      </c>
      <c r="C29" s="13" t="s">
        <v>16</v>
      </c>
      <c r="D29" s="50">
        <v>36</v>
      </c>
      <c r="E29" s="132"/>
      <c r="F29" s="171"/>
      <c r="G29" s="133"/>
    </row>
    <row r="30" spans="1:7" x14ac:dyDescent="0.35">
      <c r="A30" s="1" t="s">
        <v>384</v>
      </c>
      <c r="B30" s="110" t="s">
        <v>248</v>
      </c>
      <c r="C30" s="13" t="s">
        <v>16</v>
      </c>
      <c r="D30" s="50">
        <v>12</v>
      </c>
      <c r="E30" s="132"/>
      <c r="F30" s="171"/>
      <c r="G30" s="133"/>
    </row>
    <row r="31" spans="1:7" x14ac:dyDescent="0.35">
      <c r="A31" s="1" t="s">
        <v>385</v>
      </c>
      <c r="B31" s="110" t="s">
        <v>249</v>
      </c>
      <c r="C31" s="13" t="s">
        <v>16</v>
      </c>
      <c r="D31" s="50">
        <v>12</v>
      </c>
      <c r="E31" s="132"/>
      <c r="F31" s="171"/>
      <c r="G31" s="133"/>
    </row>
    <row r="32" spans="1:7" x14ac:dyDescent="0.35">
      <c r="A32" s="1"/>
      <c r="B32" s="3"/>
      <c r="C32" s="13"/>
      <c r="D32" s="50"/>
      <c r="E32" s="132"/>
      <c r="F32" s="171"/>
      <c r="G32" s="133"/>
    </row>
    <row r="33" spans="1:28" x14ac:dyDescent="0.35">
      <c r="A33" s="187" t="s">
        <v>526</v>
      </c>
      <c r="B33" s="3" t="s">
        <v>250</v>
      </c>
      <c r="C33" s="13"/>
      <c r="D33" s="50"/>
      <c r="E33" s="132"/>
      <c r="F33" s="171"/>
      <c r="G33" s="133"/>
    </row>
    <row r="34" spans="1:28" ht="15" customHeight="1" x14ac:dyDescent="0.35">
      <c r="A34" s="1" t="s">
        <v>386</v>
      </c>
      <c r="B34" s="110" t="s">
        <v>251</v>
      </c>
      <c r="C34" s="13" t="s">
        <v>236</v>
      </c>
      <c r="D34" s="50">
        <v>1</v>
      </c>
      <c r="E34" s="132"/>
      <c r="F34" s="171"/>
      <c r="G34" s="133"/>
      <c r="J34" s="111"/>
      <c r="K34" s="111"/>
      <c r="L34" s="111"/>
      <c r="M34" s="112"/>
      <c r="N34" s="113"/>
      <c r="O34" s="112"/>
      <c r="P34" s="112"/>
      <c r="Q34" s="112"/>
      <c r="R34" s="112"/>
      <c r="S34" s="112"/>
      <c r="T34" s="112"/>
      <c r="U34" s="112"/>
      <c r="V34" s="112"/>
      <c r="W34" s="112"/>
      <c r="X34" s="112"/>
      <c r="Y34" s="112"/>
      <c r="Z34" s="112"/>
      <c r="AA34" s="112"/>
      <c r="AB34" s="112"/>
    </row>
    <row r="35" spans="1:28" ht="15" customHeight="1" x14ac:dyDescent="0.35">
      <c r="A35" s="1" t="s">
        <v>387</v>
      </c>
      <c r="B35" s="110" t="s">
        <v>252</v>
      </c>
      <c r="C35" s="13" t="s">
        <v>236</v>
      </c>
      <c r="D35" s="50">
        <v>4</v>
      </c>
      <c r="E35" s="132"/>
      <c r="F35" s="171"/>
      <c r="G35" s="133"/>
      <c r="J35" s="114"/>
      <c r="K35" s="114"/>
      <c r="L35" s="114"/>
      <c r="M35" s="114"/>
      <c r="N35" s="113"/>
      <c r="O35" s="114"/>
      <c r="P35" s="115"/>
      <c r="Q35" s="112"/>
      <c r="R35" s="112"/>
      <c r="S35" s="112"/>
      <c r="T35" s="112"/>
      <c r="U35" s="112"/>
      <c r="V35" s="112"/>
      <c r="W35" s="112"/>
      <c r="X35" s="112"/>
      <c r="Y35" s="112"/>
      <c r="Z35" s="112"/>
      <c r="AA35" s="112"/>
      <c r="AB35" s="112"/>
    </row>
    <row r="36" spans="1:28" ht="15" customHeight="1" x14ac:dyDescent="0.35">
      <c r="A36" s="1" t="s">
        <v>388</v>
      </c>
      <c r="B36" s="110" t="s">
        <v>253</v>
      </c>
      <c r="C36" s="13" t="s">
        <v>236</v>
      </c>
      <c r="D36" s="50">
        <v>1</v>
      </c>
      <c r="E36" s="132"/>
      <c r="F36" s="171"/>
      <c r="G36" s="133"/>
      <c r="J36" s="114"/>
      <c r="K36" s="114"/>
      <c r="L36" s="114"/>
      <c r="M36" s="114"/>
      <c r="N36" s="113"/>
      <c r="O36" s="114"/>
      <c r="P36" s="115"/>
      <c r="Q36" s="112"/>
      <c r="R36" s="112"/>
      <c r="S36" s="112"/>
      <c r="T36" s="112"/>
      <c r="U36" s="112"/>
      <c r="V36" s="112"/>
      <c r="W36" s="112"/>
      <c r="X36" s="112"/>
      <c r="Y36" s="112"/>
      <c r="Z36" s="112"/>
      <c r="AA36" s="112"/>
      <c r="AB36" s="112"/>
    </row>
    <row r="37" spans="1:28" ht="15" customHeight="1" x14ac:dyDescent="0.35">
      <c r="A37" s="1" t="s">
        <v>389</v>
      </c>
      <c r="B37" s="110" t="s">
        <v>254</v>
      </c>
      <c r="C37" s="13" t="s">
        <v>236</v>
      </c>
      <c r="D37" s="50">
        <v>1</v>
      </c>
      <c r="E37" s="132"/>
      <c r="F37" s="171"/>
      <c r="G37" s="133"/>
      <c r="J37" s="114"/>
      <c r="K37" s="114"/>
      <c r="L37" s="114"/>
      <c r="M37" s="114"/>
      <c r="N37" s="113"/>
      <c r="O37" s="114"/>
      <c r="P37" s="115"/>
      <c r="Q37" s="112"/>
      <c r="R37" s="112"/>
      <c r="S37" s="112"/>
      <c r="T37" s="112"/>
      <c r="U37" s="112"/>
      <c r="V37" s="112"/>
      <c r="W37" s="112"/>
      <c r="X37" s="112"/>
      <c r="Y37" s="112"/>
      <c r="Z37" s="112"/>
      <c r="AA37" s="112"/>
      <c r="AB37" s="112"/>
    </row>
    <row r="38" spans="1:28" ht="15" customHeight="1" x14ac:dyDescent="0.35">
      <c r="A38" s="1" t="s">
        <v>390</v>
      </c>
      <c r="B38" s="110" t="s">
        <v>255</v>
      </c>
      <c r="C38" s="13" t="s">
        <v>236</v>
      </c>
      <c r="D38" s="50">
        <v>2</v>
      </c>
      <c r="E38" s="132"/>
      <c r="F38" s="171"/>
      <c r="G38" s="133"/>
      <c r="J38" s="114"/>
      <c r="K38" s="114"/>
      <c r="L38" s="114"/>
      <c r="M38" s="114"/>
      <c r="N38" s="113"/>
      <c r="O38" s="114"/>
      <c r="P38" s="115"/>
      <c r="Q38" s="112"/>
      <c r="R38" s="112"/>
      <c r="S38" s="112"/>
      <c r="T38" s="112"/>
      <c r="U38" s="112"/>
      <c r="V38" s="112"/>
      <c r="W38" s="112"/>
      <c r="X38" s="112"/>
      <c r="Y38" s="112"/>
      <c r="Z38" s="112"/>
      <c r="AA38" s="112"/>
      <c r="AB38" s="112"/>
    </row>
    <row r="39" spans="1:28" ht="15" customHeight="1" x14ac:dyDescent="0.35">
      <c r="A39" s="1" t="s">
        <v>391</v>
      </c>
      <c r="B39" s="110" t="s">
        <v>256</v>
      </c>
      <c r="C39" s="13" t="s">
        <v>236</v>
      </c>
      <c r="D39" s="50">
        <v>4</v>
      </c>
      <c r="E39" s="132"/>
      <c r="F39" s="171"/>
      <c r="G39" s="133"/>
      <c r="J39" s="114"/>
      <c r="K39" s="114"/>
      <c r="L39" s="114"/>
      <c r="M39" s="114"/>
      <c r="N39" s="113"/>
      <c r="O39" s="114"/>
      <c r="P39" s="115"/>
      <c r="Q39" s="112"/>
      <c r="R39" s="112"/>
      <c r="S39" s="112"/>
      <c r="T39" s="112"/>
      <c r="U39" s="112"/>
      <c r="V39" s="112"/>
      <c r="W39" s="112"/>
      <c r="X39" s="112"/>
      <c r="Y39" s="112"/>
      <c r="Z39" s="112"/>
      <c r="AA39" s="112"/>
      <c r="AB39" s="112"/>
    </row>
    <row r="40" spans="1:28" ht="15" customHeight="1" x14ac:dyDescent="0.35">
      <c r="A40" s="1" t="s">
        <v>392</v>
      </c>
      <c r="B40" s="110" t="s">
        <v>257</v>
      </c>
      <c r="C40" s="13" t="s">
        <v>236</v>
      </c>
      <c r="D40" s="50">
        <v>12</v>
      </c>
      <c r="E40" s="132"/>
      <c r="F40" s="171"/>
      <c r="G40" s="133"/>
      <c r="J40" s="114"/>
      <c r="K40" s="114"/>
      <c r="L40" s="114"/>
      <c r="M40" s="114"/>
      <c r="N40" s="113"/>
      <c r="O40" s="114"/>
      <c r="P40" s="115"/>
      <c r="Q40" s="112"/>
      <c r="R40" s="112"/>
      <c r="S40" s="112"/>
      <c r="T40" s="112"/>
      <c r="U40" s="112"/>
      <c r="V40" s="112"/>
      <c r="W40" s="112"/>
      <c r="X40" s="112"/>
      <c r="Y40" s="112"/>
      <c r="Z40" s="112"/>
      <c r="AA40" s="112"/>
      <c r="AB40" s="112"/>
    </row>
    <row r="41" spans="1:28" ht="15" customHeight="1" x14ac:dyDescent="0.35">
      <c r="A41" s="1" t="s">
        <v>393</v>
      </c>
      <c r="B41" s="110" t="s">
        <v>258</v>
      </c>
      <c r="C41" s="13" t="s">
        <v>236</v>
      </c>
      <c r="D41" s="50">
        <v>2</v>
      </c>
      <c r="E41" s="132"/>
      <c r="F41" s="171"/>
      <c r="G41" s="133"/>
      <c r="J41" s="111"/>
      <c r="K41" s="111"/>
      <c r="L41" s="111"/>
      <c r="M41" s="114"/>
      <c r="N41" s="113"/>
      <c r="O41" s="114"/>
      <c r="P41" s="115"/>
      <c r="Q41" s="112"/>
      <c r="R41" s="112"/>
      <c r="S41" s="112"/>
      <c r="T41" s="112"/>
      <c r="U41" s="112"/>
      <c r="V41" s="112"/>
      <c r="W41" s="112"/>
      <c r="X41" s="112"/>
      <c r="Y41" s="112"/>
      <c r="Z41" s="112"/>
      <c r="AA41" s="112"/>
      <c r="AB41" s="112"/>
    </row>
    <row r="42" spans="1:28" ht="15" customHeight="1" x14ac:dyDescent="0.35">
      <c r="A42" s="1" t="s">
        <v>394</v>
      </c>
      <c r="B42" s="110" t="s">
        <v>259</v>
      </c>
      <c r="C42" s="13" t="s">
        <v>236</v>
      </c>
      <c r="D42" s="50">
        <v>2</v>
      </c>
      <c r="E42" s="132"/>
      <c r="F42" s="171"/>
      <c r="G42" s="133"/>
      <c r="J42" s="111"/>
      <c r="K42" s="111"/>
      <c r="L42" s="111"/>
      <c r="M42" s="114"/>
      <c r="N42" s="113"/>
      <c r="O42" s="114"/>
      <c r="P42" s="115"/>
      <c r="Q42" s="112"/>
      <c r="R42" s="112"/>
      <c r="S42" s="112"/>
      <c r="T42" s="112"/>
      <c r="U42" s="112"/>
      <c r="V42" s="112"/>
      <c r="W42" s="112"/>
      <c r="X42" s="112"/>
      <c r="Y42" s="112"/>
      <c r="Z42" s="112"/>
      <c r="AA42" s="112"/>
      <c r="AB42" s="112"/>
    </row>
    <row r="43" spans="1:28" ht="15" customHeight="1" x14ac:dyDescent="0.35">
      <c r="A43" s="1" t="s">
        <v>395</v>
      </c>
      <c r="B43" s="110" t="s">
        <v>260</v>
      </c>
      <c r="C43" s="13" t="s">
        <v>236</v>
      </c>
      <c r="D43" s="50">
        <v>5</v>
      </c>
      <c r="E43" s="132"/>
      <c r="F43" s="171"/>
      <c r="G43" s="133"/>
      <c r="J43" s="114"/>
      <c r="K43" s="114"/>
      <c r="L43" s="114"/>
      <c r="M43" s="114"/>
      <c r="N43" s="113"/>
      <c r="O43" s="114"/>
      <c r="P43" s="115"/>
      <c r="Q43" s="112"/>
      <c r="R43" s="112"/>
      <c r="S43" s="112"/>
      <c r="T43" s="112"/>
      <c r="U43" s="112"/>
      <c r="V43" s="112"/>
      <c r="W43" s="112"/>
      <c r="X43" s="112"/>
      <c r="Y43" s="112"/>
      <c r="Z43" s="112"/>
      <c r="AA43" s="112"/>
      <c r="AB43" s="112"/>
    </row>
    <row r="44" spans="1:28" ht="15" customHeight="1" x14ac:dyDescent="0.35">
      <c r="A44" s="1" t="s">
        <v>396</v>
      </c>
      <c r="B44" s="110" t="s">
        <v>261</v>
      </c>
      <c r="C44" s="13" t="s">
        <v>236</v>
      </c>
      <c r="D44" s="50">
        <v>6</v>
      </c>
      <c r="E44" s="132"/>
      <c r="F44" s="171"/>
      <c r="G44" s="133"/>
      <c r="J44" s="114"/>
      <c r="K44" s="114"/>
      <c r="L44" s="114"/>
      <c r="M44" s="114"/>
      <c r="N44" s="113"/>
      <c r="O44" s="114"/>
      <c r="P44" s="115"/>
      <c r="Q44" s="112"/>
      <c r="R44" s="112"/>
      <c r="S44" s="112"/>
      <c r="T44" s="112"/>
      <c r="U44" s="112"/>
      <c r="V44" s="112"/>
      <c r="W44" s="112"/>
      <c r="X44" s="112"/>
      <c r="Y44" s="112"/>
      <c r="Z44" s="112"/>
      <c r="AA44" s="112"/>
      <c r="AB44" s="112"/>
    </row>
    <row r="45" spans="1:28" ht="15" customHeight="1" x14ac:dyDescent="0.35">
      <c r="A45" s="1" t="s">
        <v>397</v>
      </c>
      <c r="B45" s="110" t="s">
        <v>262</v>
      </c>
      <c r="C45" s="13" t="s">
        <v>236</v>
      </c>
      <c r="D45" s="50">
        <v>1</v>
      </c>
      <c r="E45" s="132"/>
      <c r="F45" s="171"/>
      <c r="G45" s="133"/>
      <c r="J45" s="111"/>
      <c r="K45" s="111"/>
      <c r="L45" s="111"/>
      <c r="N45" s="113"/>
    </row>
    <row r="46" spans="1:28" x14ac:dyDescent="0.35">
      <c r="A46" s="1"/>
      <c r="B46" s="3"/>
      <c r="C46" s="13"/>
      <c r="D46" s="50"/>
      <c r="E46" s="132"/>
      <c r="F46" s="171"/>
      <c r="G46" s="133"/>
    </row>
    <row r="47" spans="1:28" x14ac:dyDescent="0.35">
      <c r="A47" s="187" t="s">
        <v>527</v>
      </c>
      <c r="B47" s="3" t="s">
        <v>263</v>
      </c>
      <c r="C47" s="13"/>
      <c r="D47" s="50"/>
      <c r="E47" s="132"/>
      <c r="F47" s="171"/>
      <c r="G47" s="133"/>
    </row>
    <row r="48" spans="1:28" x14ac:dyDescent="0.35">
      <c r="A48" s="1" t="s">
        <v>398</v>
      </c>
      <c r="B48" s="110" t="s">
        <v>264</v>
      </c>
      <c r="C48" s="13" t="s">
        <v>16</v>
      </c>
      <c r="D48" s="50">
        <v>5.5</v>
      </c>
      <c r="E48" s="132"/>
      <c r="F48" s="171"/>
      <c r="G48" s="133"/>
    </row>
    <row r="49" spans="1:32" x14ac:dyDescent="0.35">
      <c r="A49" s="1" t="s">
        <v>399</v>
      </c>
      <c r="B49" s="110" t="s">
        <v>265</v>
      </c>
      <c r="C49" s="13" t="s">
        <v>16</v>
      </c>
      <c r="D49" s="50">
        <v>55</v>
      </c>
      <c r="E49" s="132"/>
      <c r="F49" s="171"/>
      <c r="G49" s="133"/>
    </row>
    <row r="50" spans="1:32" x14ac:dyDescent="0.35">
      <c r="A50" s="1"/>
      <c r="B50" s="3"/>
      <c r="C50" s="13"/>
      <c r="D50" s="50"/>
      <c r="E50" s="132"/>
      <c r="F50" s="171"/>
      <c r="G50" s="133"/>
    </row>
    <row r="51" spans="1:32" x14ac:dyDescent="0.35">
      <c r="A51" s="187" t="s">
        <v>528</v>
      </c>
      <c r="B51" s="3" t="s">
        <v>266</v>
      </c>
      <c r="C51" s="13"/>
      <c r="D51" s="50"/>
      <c r="E51" s="132"/>
      <c r="F51" s="171"/>
      <c r="G51" s="133"/>
    </row>
    <row r="52" spans="1:32" x14ac:dyDescent="0.35">
      <c r="A52" s="1" t="s">
        <v>400</v>
      </c>
      <c r="B52" s="110" t="s">
        <v>267</v>
      </c>
      <c r="C52" s="13" t="s">
        <v>236</v>
      </c>
      <c r="D52" s="50">
        <v>2</v>
      </c>
      <c r="E52" s="132"/>
      <c r="F52" s="171"/>
      <c r="G52" s="133"/>
      <c r="J52" s="116"/>
      <c r="K52" s="116"/>
      <c r="L52" s="116"/>
      <c r="N52" s="116"/>
      <c r="O52" s="116"/>
      <c r="P52" s="116"/>
      <c r="Q52" s="116"/>
      <c r="R52" s="116"/>
      <c r="T52" s="117"/>
      <c r="U52" s="111"/>
      <c r="V52" s="111"/>
      <c r="W52" s="111"/>
      <c r="X52" s="111"/>
      <c r="Y52" s="111"/>
      <c r="Z52" s="111"/>
      <c r="AA52" s="111"/>
      <c r="AB52" s="111"/>
      <c r="AC52" s="111"/>
      <c r="AD52" s="111"/>
      <c r="AE52" s="111"/>
      <c r="AF52" s="111"/>
    </row>
    <row r="53" spans="1:32" x14ac:dyDescent="0.35">
      <c r="A53" s="1" t="s">
        <v>401</v>
      </c>
      <c r="B53" s="110" t="s">
        <v>268</v>
      </c>
      <c r="C53" s="13" t="s">
        <v>236</v>
      </c>
      <c r="D53" s="50">
        <v>2</v>
      </c>
      <c r="E53" s="132"/>
      <c r="F53" s="171"/>
      <c r="G53" s="133"/>
      <c r="J53" s="116"/>
      <c r="K53" s="116"/>
      <c r="L53" s="116"/>
      <c r="N53" s="116"/>
      <c r="O53" s="116"/>
      <c r="P53" s="116"/>
      <c r="Q53" s="116"/>
      <c r="R53" s="116"/>
      <c r="T53" s="117"/>
      <c r="U53" s="111"/>
      <c r="V53" s="111"/>
      <c r="W53" s="111"/>
      <c r="X53" s="111"/>
      <c r="Y53" s="111"/>
      <c r="Z53" s="111"/>
      <c r="AA53" s="111"/>
      <c r="AB53" s="111"/>
      <c r="AC53" s="111"/>
      <c r="AD53" s="111"/>
      <c r="AE53" s="111"/>
      <c r="AF53" s="111"/>
    </row>
    <row r="54" spans="1:32" x14ac:dyDescent="0.35">
      <c r="A54" s="1" t="s">
        <v>402</v>
      </c>
      <c r="B54" s="110" t="s">
        <v>269</v>
      </c>
      <c r="C54" s="13" t="s">
        <v>236</v>
      </c>
      <c r="D54" s="50">
        <v>3</v>
      </c>
      <c r="E54" s="132"/>
      <c r="F54" s="171"/>
      <c r="G54" s="133"/>
      <c r="J54" s="116"/>
      <c r="K54" s="116"/>
      <c r="L54" s="116"/>
      <c r="N54" s="116"/>
      <c r="O54" s="116"/>
      <c r="P54" s="116"/>
      <c r="Q54" s="116"/>
      <c r="R54" s="116"/>
      <c r="T54" s="117"/>
      <c r="U54" s="111"/>
      <c r="V54" s="111"/>
      <c r="W54" s="111"/>
      <c r="X54" s="111"/>
      <c r="Y54" s="111"/>
      <c r="Z54" s="111"/>
      <c r="AA54" s="111"/>
      <c r="AB54" s="111"/>
      <c r="AC54" s="111"/>
      <c r="AD54" s="111"/>
      <c r="AE54" s="111"/>
      <c r="AF54" s="111"/>
    </row>
    <row r="55" spans="1:32" x14ac:dyDescent="0.35">
      <c r="A55" s="1" t="s">
        <v>403</v>
      </c>
      <c r="B55" s="110" t="s">
        <v>270</v>
      </c>
      <c r="C55" s="13" t="s">
        <v>236</v>
      </c>
      <c r="D55" s="50">
        <v>1</v>
      </c>
      <c r="E55" s="132"/>
      <c r="F55" s="171"/>
      <c r="G55" s="133"/>
      <c r="J55" s="116"/>
      <c r="K55" s="116"/>
      <c r="L55" s="116"/>
      <c r="N55" s="116"/>
      <c r="O55" s="116"/>
      <c r="P55" s="116"/>
      <c r="Q55" s="116"/>
      <c r="R55" s="116"/>
      <c r="T55" s="117"/>
      <c r="U55" s="111"/>
      <c r="V55" s="111"/>
      <c r="W55" s="111"/>
      <c r="X55" s="111"/>
      <c r="Y55" s="111"/>
      <c r="Z55" s="111"/>
      <c r="AA55" s="111"/>
      <c r="AB55" s="111"/>
      <c r="AC55" s="111"/>
      <c r="AD55" s="111"/>
      <c r="AE55" s="111"/>
      <c r="AF55" s="111"/>
    </row>
    <row r="56" spans="1:32" x14ac:dyDescent="0.35">
      <c r="A56" s="1" t="s">
        <v>404</v>
      </c>
      <c r="B56" s="110" t="s">
        <v>271</v>
      </c>
      <c r="C56" s="13" t="s">
        <v>236</v>
      </c>
      <c r="D56" s="50">
        <v>5</v>
      </c>
      <c r="E56" s="132"/>
      <c r="F56" s="171"/>
      <c r="G56" s="133"/>
      <c r="J56" s="116"/>
      <c r="K56" s="116"/>
      <c r="L56" s="116"/>
      <c r="N56" s="116"/>
      <c r="O56" s="116"/>
      <c r="P56" s="116"/>
      <c r="Q56" s="116"/>
      <c r="R56" s="116"/>
      <c r="T56" s="117"/>
      <c r="U56" s="111"/>
      <c r="V56" s="111"/>
      <c r="W56" s="111"/>
      <c r="X56" s="111"/>
      <c r="Y56" s="111"/>
      <c r="Z56" s="111"/>
      <c r="AA56" s="111"/>
      <c r="AB56" s="111"/>
      <c r="AC56" s="111"/>
      <c r="AD56" s="111"/>
      <c r="AE56" s="111"/>
      <c r="AF56" s="111"/>
    </row>
    <row r="57" spans="1:32" x14ac:dyDescent="0.35">
      <c r="A57" s="1" t="s">
        <v>405</v>
      </c>
      <c r="B57" s="110" t="s">
        <v>272</v>
      </c>
      <c r="C57" s="13" t="s">
        <v>236</v>
      </c>
      <c r="D57" s="50">
        <v>10</v>
      </c>
      <c r="E57" s="132"/>
      <c r="F57" s="171"/>
      <c r="G57" s="133"/>
      <c r="J57" s="116"/>
      <c r="K57" s="116"/>
      <c r="L57" s="116"/>
      <c r="N57" s="116"/>
      <c r="O57" s="116"/>
      <c r="P57" s="116"/>
      <c r="Q57" s="116"/>
      <c r="R57" s="116"/>
      <c r="T57" s="117"/>
      <c r="U57" s="111"/>
      <c r="V57" s="111"/>
      <c r="W57" s="111"/>
      <c r="X57" s="111"/>
      <c r="Y57" s="111"/>
      <c r="Z57" s="111"/>
      <c r="AA57" s="111"/>
      <c r="AB57" s="111"/>
      <c r="AC57" s="111"/>
      <c r="AD57" s="111"/>
      <c r="AE57" s="111"/>
      <c r="AF57" s="111"/>
    </row>
    <row r="58" spans="1:32" x14ac:dyDescent="0.35">
      <c r="A58" s="1" t="s">
        <v>406</v>
      </c>
      <c r="B58" s="110" t="s">
        <v>273</v>
      </c>
      <c r="C58" s="13" t="s">
        <v>236</v>
      </c>
      <c r="D58" s="50">
        <v>2</v>
      </c>
      <c r="E58" s="132"/>
      <c r="F58" s="171"/>
      <c r="G58" s="133"/>
      <c r="J58" s="111"/>
      <c r="K58" s="111"/>
      <c r="L58" s="111"/>
      <c r="N58" s="111"/>
      <c r="O58" s="111"/>
      <c r="P58" s="111"/>
      <c r="Q58" s="111"/>
      <c r="R58" s="111"/>
      <c r="T58" s="111"/>
      <c r="U58" s="111"/>
      <c r="V58" s="111"/>
      <c r="W58" s="111"/>
      <c r="X58" s="111"/>
      <c r="Y58" s="111"/>
      <c r="Z58" s="111"/>
      <c r="AA58" s="111"/>
      <c r="AB58" s="111"/>
      <c r="AC58" s="111"/>
      <c r="AD58" s="111"/>
      <c r="AE58" s="111"/>
      <c r="AF58" s="111"/>
    </row>
    <row r="59" spans="1:32" x14ac:dyDescent="0.35">
      <c r="A59" s="1" t="s">
        <v>407</v>
      </c>
      <c r="B59" s="110" t="s">
        <v>274</v>
      </c>
      <c r="C59" s="13" t="s">
        <v>236</v>
      </c>
      <c r="D59" s="50">
        <v>8</v>
      </c>
      <c r="E59" s="132"/>
      <c r="F59" s="171"/>
      <c r="G59" s="133"/>
      <c r="J59" s="111"/>
      <c r="K59" s="111"/>
      <c r="L59" s="111"/>
      <c r="N59" s="111"/>
      <c r="O59" s="111"/>
      <c r="P59" s="111"/>
      <c r="Q59" s="111"/>
      <c r="R59" s="111"/>
      <c r="T59" s="111"/>
      <c r="U59" s="111"/>
      <c r="V59" s="111"/>
      <c r="W59" s="111"/>
      <c r="X59" s="111"/>
      <c r="Y59" s="111"/>
      <c r="Z59" s="111"/>
      <c r="AA59" s="111"/>
      <c r="AB59" s="111"/>
      <c r="AC59" s="111"/>
      <c r="AD59" s="111"/>
      <c r="AE59" s="111"/>
      <c r="AF59" s="111"/>
    </row>
    <row r="60" spans="1:32" ht="26.5" x14ac:dyDescent="0.35">
      <c r="A60" s="1" t="s">
        <v>408</v>
      </c>
      <c r="B60" s="110" t="s">
        <v>275</v>
      </c>
      <c r="C60" s="13" t="s">
        <v>236</v>
      </c>
      <c r="D60" s="50">
        <v>2</v>
      </c>
      <c r="E60" s="132"/>
      <c r="F60" s="171"/>
      <c r="G60" s="133"/>
      <c r="J60" s="111"/>
      <c r="K60" s="111"/>
      <c r="L60" s="111"/>
      <c r="N60" s="111"/>
      <c r="O60" s="111"/>
      <c r="P60" s="111"/>
      <c r="Q60" s="111"/>
      <c r="R60" s="111"/>
      <c r="T60" s="111"/>
      <c r="U60" s="111"/>
      <c r="V60" s="111"/>
      <c r="W60" s="111"/>
      <c r="X60" s="111"/>
      <c r="Y60" s="111"/>
      <c r="Z60" s="111"/>
      <c r="AA60" s="111"/>
      <c r="AB60" s="111"/>
      <c r="AC60" s="111"/>
      <c r="AD60" s="111"/>
      <c r="AE60" s="111"/>
      <c r="AF60" s="111"/>
    </row>
    <row r="61" spans="1:32" x14ac:dyDescent="0.35">
      <c r="A61" s="1" t="s">
        <v>409</v>
      </c>
      <c r="B61" s="110" t="s">
        <v>274</v>
      </c>
      <c r="C61" s="13" t="s">
        <v>236</v>
      </c>
      <c r="D61" s="50">
        <v>2</v>
      </c>
      <c r="E61" s="132"/>
      <c r="F61" s="171"/>
      <c r="G61" s="133"/>
      <c r="J61" s="111"/>
      <c r="K61" s="111"/>
      <c r="L61" s="111"/>
      <c r="N61" s="111"/>
      <c r="O61" s="111"/>
      <c r="P61" s="111"/>
      <c r="Q61" s="111"/>
      <c r="R61" s="111"/>
      <c r="T61" s="111"/>
      <c r="U61" s="111"/>
      <c r="V61" s="111"/>
      <c r="W61" s="111"/>
      <c r="X61" s="111"/>
      <c r="Y61" s="111"/>
      <c r="Z61" s="111"/>
      <c r="AA61" s="111"/>
      <c r="AB61" s="111"/>
      <c r="AC61" s="111"/>
      <c r="AD61" s="111"/>
      <c r="AE61" s="111"/>
      <c r="AF61" s="111"/>
    </row>
    <row r="62" spans="1:32" ht="26.5" x14ac:dyDescent="0.35">
      <c r="A62" s="1" t="s">
        <v>410</v>
      </c>
      <c r="B62" s="110" t="s">
        <v>276</v>
      </c>
      <c r="C62" s="13" t="s">
        <v>236</v>
      </c>
      <c r="D62" s="50">
        <v>2</v>
      </c>
      <c r="E62" s="132"/>
      <c r="F62" s="171"/>
      <c r="G62" s="133"/>
      <c r="J62" s="111"/>
      <c r="K62" s="111"/>
      <c r="L62" s="111"/>
      <c r="N62" s="111"/>
      <c r="O62" s="111"/>
      <c r="P62" s="111"/>
      <c r="Q62" s="111"/>
      <c r="R62" s="111"/>
      <c r="T62" s="111"/>
      <c r="U62" s="111"/>
      <c r="V62" s="111"/>
      <c r="W62" s="111"/>
      <c r="X62" s="111"/>
      <c r="Y62" s="111"/>
      <c r="Z62" s="111"/>
      <c r="AA62" s="111"/>
      <c r="AB62" s="111"/>
      <c r="AC62" s="111"/>
      <c r="AD62" s="111"/>
      <c r="AE62" s="111"/>
      <c r="AF62" s="111"/>
    </row>
    <row r="63" spans="1:32" x14ac:dyDescent="0.35">
      <c r="A63" s="1"/>
      <c r="B63" s="3"/>
      <c r="C63" s="13"/>
      <c r="D63" s="50"/>
      <c r="E63" s="132"/>
      <c r="F63" s="171"/>
      <c r="G63" s="133"/>
    </row>
    <row r="64" spans="1:32" x14ac:dyDescent="0.35">
      <c r="A64" s="1" t="s">
        <v>529</v>
      </c>
      <c r="B64" s="3" t="s">
        <v>277</v>
      </c>
      <c r="C64" s="13"/>
      <c r="D64" s="50"/>
      <c r="E64" s="132"/>
      <c r="F64" s="171"/>
      <c r="G64" s="133"/>
    </row>
    <row r="65" spans="1:35" x14ac:dyDescent="0.35">
      <c r="A65" s="1" t="s">
        <v>411</v>
      </c>
      <c r="B65" s="110" t="s">
        <v>278</v>
      </c>
      <c r="C65" s="13" t="s">
        <v>16</v>
      </c>
      <c r="D65" s="50">
        <v>66</v>
      </c>
      <c r="E65" s="132"/>
      <c r="F65" s="171"/>
      <c r="G65" s="133"/>
    </row>
    <row r="66" spans="1:35" ht="15.5" x14ac:dyDescent="0.35">
      <c r="A66" s="1" t="s">
        <v>412</v>
      </c>
      <c r="B66" s="110" t="s">
        <v>279</v>
      </c>
      <c r="C66" s="13" t="s">
        <v>16</v>
      </c>
      <c r="D66" s="50" t="s">
        <v>280</v>
      </c>
      <c r="E66" s="132"/>
      <c r="F66" s="171"/>
      <c r="G66" s="133"/>
      <c r="J66" s="112"/>
      <c r="K66" s="112"/>
      <c r="L66" s="112"/>
      <c r="M66" s="112"/>
      <c r="N66" s="112"/>
      <c r="O66" s="112"/>
      <c r="P66" s="112"/>
      <c r="Q66" s="112"/>
      <c r="R66" s="115"/>
      <c r="S66" s="112"/>
      <c r="T66" s="112"/>
      <c r="U66" s="112"/>
      <c r="V66" s="112"/>
      <c r="W66" s="112"/>
      <c r="X66" s="112"/>
      <c r="Y66" s="112"/>
      <c r="Z66" s="112"/>
      <c r="AA66" s="112"/>
      <c r="AB66" s="112"/>
      <c r="AC66" s="112"/>
      <c r="AD66" s="112"/>
      <c r="AE66" s="118"/>
      <c r="AF66" s="119"/>
      <c r="AG66" s="119"/>
      <c r="AH66" s="119"/>
      <c r="AI66" s="119"/>
    </row>
    <row r="67" spans="1:35" ht="15.5" x14ac:dyDescent="0.35">
      <c r="A67" s="1" t="s">
        <v>413</v>
      </c>
      <c r="B67" s="110" t="s">
        <v>281</v>
      </c>
      <c r="C67" s="13" t="s">
        <v>16</v>
      </c>
      <c r="D67" s="50" t="s">
        <v>280</v>
      </c>
      <c r="E67" s="132"/>
      <c r="F67" s="171"/>
      <c r="G67" s="133"/>
      <c r="J67" s="112"/>
      <c r="K67" s="112"/>
      <c r="L67" s="112"/>
      <c r="M67" s="112"/>
      <c r="N67" s="112"/>
      <c r="O67" s="112"/>
      <c r="P67" s="112"/>
      <c r="Q67" s="112"/>
      <c r="R67" s="115"/>
      <c r="S67" s="112"/>
      <c r="T67" s="112"/>
      <c r="U67" s="112"/>
      <c r="V67" s="112"/>
      <c r="W67" s="112"/>
      <c r="X67" s="112"/>
      <c r="Y67" s="112"/>
      <c r="Z67" s="112"/>
      <c r="AA67" s="112"/>
      <c r="AB67" s="112"/>
      <c r="AC67" s="112"/>
      <c r="AD67" s="112"/>
      <c r="AE67" s="118"/>
      <c r="AF67" s="119"/>
      <c r="AG67" s="119"/>
      <c r="AH67" s="119"/>
      <c r="AI67" s="119"/>
    </row>
    <row r="68" spans="1:35" ht="15.5" x14ac:dyDescent="0.35">
      <c r="A68" s="1" t="s">
        <v>414</v>
      </c>
      <c r="B68" s="110" t="s">
        <v>282</v>
      </c>
      <c r="C68" s="13" t="s">
        <v>16</v>
      </c>
      <c r="D68" s="50" t="s">
        <v>280</v>
      </c>
      <c r="E68" s="132"/>
      <c r="F68" s="171"/>
      <c r="G68" s="133"/>
      <c r="J68" s="112"/>
      <c r="K68" s="112"/>
      <c r="L68" s="112"/>
      <c r="M68" s="112"/>
      <c r="N68" s="112"/>
      <c r="O68" s="112"/>
      <c r="P68" s="112"/>
      <c r="Q68" s="112"/>
      <c r="R68" s="115"/>
      <c r="S68" s="112"/>
      <c r="T68" s="112"/>
      <c r="U68" s="112"/>
      <c r="V68" s="112"/>
      <c r="W68" s="112"/>
      <c r="X68" s="112"/>
      <c r="Y68" s="112"/>
      <c r="Z68" s="112"/>
      <c r="AA68" s="112"/>
      <c r="AB68" s="112"/>
      <c r="AC68" s="112"/>
      <c r="AD68" s="112"/>
      <c r="AE68" s="118"/>
      <c r="AF68" s="119"/>
      <c r="AG68" s="119"/>
      <c r="AH68" s="119"/>
      <c r="AI68" s="119"/>
    </row>
    <row r="69" spans="1:35" ht="15.5" x14ac:dyDescent="0.35">
      <c r="A69" s="1"/>
      <c r="B69" s="3"/>
      <c r="C69" s="13"/>
      <c r="D69" s="50"/>
      <c r="E69" s="132"/>
      <c r="F69" s="171"/>
      <c r="G69" s="133"/>
      <c r="J69" s="112"/>
      <c r="K69" s="112"/>
      <c r="L69" s="112"/>
      <c r="M69" s="112"/>
      <c r="N69" s="112"/>
      <c r="O69" s="112"/>
      <c r="P69" s="112"/>
      <c r="Q69" s="112"/>
      <c r="R69" s="115"/>
      <c r="S69" s="112"/>
      <c r="T69" s="112"/>
      <c r="U69" s="112"/>
      <c r="V69" s="112"/>
      <c r="W69" s="112"/>
      <c r="X69" s="112"/>
      <c r="Y69" s="112"/>
      <c r="Z69" s="112"/>
      <c r="AA69" s="112"/>
      <c r="AB69" s="112"/>
      <c r="AC69" s="112"/>
      <c r="AD69" s="112"/>
      <c r="AE69" s="118"/>
      <c r="AF69" s="119"/>
      <c r="AG69" s="119"/>
      <c r="AH69" s="119"/>
      <c r="AI69" s="119"/>
    </row>
    <row r="70" spans="1:35" x14ac:dyDescent="0.35">
      <c r="A70" s="1" t="s">
        <v>530</v>
      </c>
      <c r="B70" s="3" t="s">
        <v>283</v>
      </c>
      <c r="C70" s="13"/>
      <c r="D70" s="50"/>
      <c r="E70" s="132"/>
      <c r="F70" s="171"/>
      <c r="G70" s="133"/>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row>
    <row r="71" spans="1:35" ht="15.5" x14ac:dyDescent="0.35">
      <c r="A71" s="1" t="s">
        <v>415</v>
      </c>
      <c r="B71" s="110" t="s">
        <v>267</v>
      </c>
      <c r="C71" s="13" t="s">
        <v>236</v>
      </c>
      <c r="D71" s="50">
        <v>5</v>
      </c>
      <c r="E71" s="132"/>
      <c r="F71" s="171"/>
      <c r="G71" s="133"/>
      <c r="J71" s="112"/>
      <c r="K71" s="112"/>
      <c r="L71" s="112"/>
      <c r="M71" s="112"/>
      <c r="N71" s="112"/>
      <c r="O71" s="112"/>
      <c r="P71" s="112"/>
      <c r="Q71" s="112"/>
      <c r="R71" s="115"/>
      <c r="S71" s="112"/>
      <c r="T71" s="112"/>
      <c r="U71" s="112"/>
      <c r="V71" s="112"/>
      <c r="W71" s="112"/>
      <c r="X71" s="112"/>
      <c r="Y71" s="112"/>
      <c r="Z71" s="112"/>
      <c r="AA71" s="112"/>
      <c r="AB71" s="112"/>
      <c r="AC71" s="112"/>
      <c r="AD71" s="112"/>
      <c r="AE71" s="118"/>
      <c r="AF71" s="119"/>
      <c r="AG71" s="119"/>
      <c r="AH71" s="119"/>
      <c r="AI71" s="119"/>
    </row>
    <row r="72" spans="1:35" ht="15.5" x14ac:dyDescent="0.35">
      <c r="A72" s="1" t="s">
        <v>416</v>
      </c>
      <c r="B72" s="110" t="s">
        <v>284</v>
      </c>
      <c r="C72" s="13" t="s">
        <v>236</v>
      </c>
      <c r="D72" s="50">
        <v>10</v>
      </c>
      <c r="E72" s="132"/>
      <c r="F72" s="171"/>
      <c r="G72" s="133"/>
      <c r="J72" s="112"/>
      <c r="K72" s="112"/>
      <c r="L72" s="112"/>
      <c r="M72" s="112"/>
      <c r="N72" s="112"/>
      <c r="O72" s="112"/>
      <c r="P72" s="112"/>
      <c r="Q72" s="112"/>
      <c r="R72" s="115"/>
      <c r="S72" s="112"/>
      <c r="T72" s="112"/>
      <c r="U72" s="112"/>
      <c r="V72" s="112"/>
      <c r="W72" s="112"/>
      <c r="X72" s="112"/>
      <c r="Y72" s="112"/>
      <c r="Z72" s="112"/>
      <c r="AA72" s="112"/>
      <c r="AB72" s="112"/>
      <c r="AC72" s="112"/>
      <c r="AD72" s="112"/>
      <c r="AE72" s="118"/>
      <c r="AF72" s="119"/>
      <c r="AG72" s="119"/>
      <c r="AH72" s="119"/>
      <c r="AI72" s="119"/>
    </row>
    <row r="73" spans="1:35" ht="15.5" x14ac:dyDescent="0.35">
      <c r="A73" s="1" t="s">
        <v>417</v>
      </c>
      <c r="B73" s="110" t="s">
        <v>272</v>
      </c>
      <c r="C73" s="13" t="s">
        <v>236</v>
      </c>
      <c r="D73" s="50">
        <v>15</v>
      </c>
      <c r="E73" s="132"/>
      <c r="F73" s="171"/>
      <c r="G73" s="133"/>
      <c r="J73" s="112"/>
      <c r="K73" s="112"/>
      <c r="L73" s="112"/>
      <c r="M73" s="112"/>
      <c r="N73" s="112"/>
      <c r="O73" s="112"/>
      <c r="P73" s="112"/>
      <c r="Q73" s="112"/>
      <c r="R73" s="115"/>
      <c r="S73" s="112"/>
      <c r="T73" s="112"/>
      <c r="U73" s="112"/>
      <c r="V73" s="112"/>
      <c r="W73" s="112"/>
      <c r="X73" s="112"/>
      <c r="Y73" s="112"/>
      <c r="Z73" s="112"/>
      <c r="AA73" s="112"/>
      <c r="AB73" s="112"/>
      <c r="AC73" s="112"/>
      <c r="AD73" s="112"/>
      <c r="AE73" s="118"/>
      <c r="AF73" s="119"/>
      <c r="AG73" s="119"/>
      <c r="AH73" s="119"/>
      <c r="AI73" s="119"/>
    </row>
    <row r="74" spans="1:35" ht="26.5" x14ac:dyDescent="0.35">
      <c r="A74" s="1" t="s">
        <v>418</v>
      </c>
      <c r="B74" s="110" t="s">
        <v>285</v>
      </c>
      <c r="C74" s="13" t="s">
        <v>236</v>
      </c>
      <c r="D74" s="50">
        <v>26</v>
      </c>
      <c r="E74" s="132"/>
      <c r="F74" s="171"/>
      <c r="G74" s="133"/>
      <c r="J74" s="112"/>
      <c r="K74" s="112"/>
      <c r="L74" s="112"/>
      <c r="M74" s="112"/>
      <c r="N74" s="112"/>
      <c r="O74" s="112"/>
      <c r="P74" s="112"/>
      <c r="Q74" s="112"/>
      <c r="R74" s="112"/>
      <c r="S74" s="112"/>
      <c r="T74" s="112"/>
      <c r="U74" s="112"/>
      <c r="V74" s="112"/>
      <c r="W74" s="112"/>
      <c r="X74" s="112"/>
      <c r="Y74" s="112"/>
      <c r="Z74" s="112"/>
      <c r="AA74" s="112"/>
      <c r="AB74" s="112"/>
      <c r="AC74" s="112"/>
      <c r="AD74" s="112"/>
      <c r="AE74" s="118"/>
      <c r="AF74" s="121"/>
      <c r="AG74" s="121"/>
      <c r="AH74" s="121"/>
      <c r="AI74" s="121"/>
    </row>
    <row r="75" spans="1:35" ht="26.5" x14ac:dyDescent="0.35">
      <c r="A75" s="1" t="s">
        <v>419</v>
      </c>
      <c r="B75" s="110" t="s">
        <v>286</v>
      </c>
      <c r="C75" s="13" t="s">
        <v>236</v>
      </c>
      <c r="D75" s="50">
        <v>1</v>
      </c>
      <c r="E75" s="132"/>
      <c r="F75" s="171"/>
      <c r="G75" s="133"/>
      <c r="J75" s="111"/>
      <c r="K75" s="111"/>
      <c r="L75" s="111"/>
      <c r="M75" s="112"/>
      <c r="N75" s="112"/>
      <c r="O75" s="112"/>
      <c r="P75" s="112"/>
      <c r="Q75" s="112"/>
      <c r="R75" s="111"/>
      <c r="S75" s="111"/>
      <c r="T75" s="111"/>
      <c r="U75" s="112"/>
      <c r="V75" s="112"/>
      <c r="W75" s="112"/>
      <c r="X75" s="112"/>
      <c r="Y75" s="112"/>
      <c r="Z75" s="112"/>
      <c r="AA75" s="112"/>
      <c r="AB75" s="112"/>
      <c r="AC75" s="112"/>
      <c r="AD75" s="112"/>
      <c r="AE75" s="119"/>
      <c r="AF75" s="119"/>
      <c r="AG75" s="119"/>
      <c r="AH75" s="119"/>
      <c r="AI75" s="119"/>
    </row>
    <row r="76" spans="1:35" ht="26.5" x14ac:dyDescent="0.35">
      <c r="A76" s="1" t="s">
        <v>420</v>
      </c>
      <c r="B76" s="110" t="s">
        <v>287</v>
      </c>
      <c r="C76" s="13" t="s">
        <v>236</v>
      </c>
      <c r="D76" s="50">
        <v>1</v>
      </c>
      <c r="E76" s="132"/>
      <c r="F76" s="171"/>
      <c r="G76" s="133"/>
      <c r="J76" s="112"/>
      <c r="K76" s="112"/>
      <c r="L76" s="112"/>
      <c r="M76" s="112"/>
      <c r="N76" s="112"/>
      <c r="O76" s="112"/>
      <c r="P76" s="112"/>
      <c r="Q76" s="112"/>
      <c r="R76" s="111"/>
      <c r="S76" s="111"/>
      <c r="T76" s="111"/>
      <c r="U76" s="112"/>
      <c r="V76" s="112"/>
      <c r="W76" s="112"/>
      <c r="X76" s="112"/>
      <c r="Y76" s="112"/>
      <c r="Z76" s="112"/>
      <c r="AA76" s="112"/>
      <c r="AB76" s="112"/>
      <c r="AC76" s="112"/>
      <c r="AD76" s="112"/>
      <c r="AE76" s="118"/>
      <c r="AF76" s="119"/>
      <c r="AG76" s="119"/>
      <c r="AH76" s="119"/>
      <c r="AI76" s="119"/>
    </row>
    <row r="77" spans="1:35" ht="26.5" x14ac:dyDescent="0.35">
      <c r="A77" s="1" t="s">
        <v>421</v>
      </c>
      <c r="B77" s="110" t="s">
        <v>286</v>
      </c>
      <c r="C77" s="13" t="s">
        <v>236</v>
      </c>
      <c r="D77" s="50">
        <v>1</v>
      </c>
      <c r="E77" s="132"/>
      <c r="F77" s="171"/>
      <c r="G77" s="133"/>
      <c r="J77" s="111"/>
      <c r="K77" s="111"/>
      <c r="L77" s="111"/>
      <c r="M77" s="112"/>
      <c r="N77" s="112"/>
      <c r="O77" s="112"/>
      <c r="P77" s="112"/>
      <c r="Q77" s="112"/>
      <c r="R77" s="111"/>
      <c r="S77" s="111"/>
      <c r="T77" s="111"/>
      <c r="U77" s="112"/>
      <c r="V77" s="112"/>
      <c r="W77" s="112"/>
      <c r="X77" s="112"/>
      <c r="Y77" s="112"/>
      <c r="Z77" s="112"/>
      <c r="AA77" s="112"/>
      <c r="AB77" s="112"/>
      <c r="AC77" s="112"/>
      <c r="AD77" s="112"/>
      <c r="AE77" s="118"/>
      <c r="AF77" s="119"/>
      <c r="AG77" s="119"/>
      <c r="AH77" s="119"/>
      <c r="AI77" s="119"/>
    </row>
    <row r="78" spans="1:35" ht="26.5" x14ac:dyDescent="0.35">
      <c r="A78" s="1" t="s">
        <v>422</v>
      </c>
      <c r="B78" s="110" t="s">
        <v>287</v>
      </c>
      <c r="C78" s="13" t="s">
        <v>236</v>
      </c>
      <c r="D78" s="50">
        <v>1</v>
      </c>
      <c r="E78" s="132"/>
      <c r="F78" s="171"/>
      <c r="G78" s="133"/>
      <c r="J78" s="112"/>
      <c r="K78" s="112"/>
      <c r="L78" s="112"/>
      <c r="M78" s="112"/>
      <c r="N78" s="112"/>
      <c r="O78" s="112"/>
      <c r="P78" s="112"/>
      <c r="Q78" s="112"/>
      <c r="R78" s="111"/>
      <c r="S78" s="111"/>
      <c r="T78" s="111"/>
      <c r="U78" s="112"/>
      <c r="V78" s="112"/>
      <c r="W78" s="112"/>
      <c r="X78" s="112"/>
      <c r="Y78" s="112"/>
      <c r="Z78" s="112"/>
      <c r="AA78" s="112"/>
      <c r="AB78" s="112"/>
      <c r="AC78" s="112"/>
      <c r="AD78" s="112"/>
      <c r="AE78" s="118"/>
      <c r="AF78" s="121"/>
      <c r="AG78" s="121"/>
      <c r="AH78" s="121"/>
      <c r="AI78" s="121"/>
    </row>
    <row r="79" spans="1:35" ht="26.5" x14ac:dyDescent="0.35">
      <c r="A79" s="1" t="s">
        <v>423</v>
      </c>
      <c r="B79" s="110" t="s">
        <v>288</v>
      </c>
      <c r="C79" s="13" t="s">
        <v>236</v>
      </c>
      <c r="D79" s="50">
        <v>1</v>
      </c>
      <c r="E79" s="132"/>
      <c r="F79" s="171"/>
      <c r="G79" s="133"/>
      <c r="J79" s="112"/>
      <c r="K79" s="112"/>
      <c r="L79" s="112"/>
      <c r="M79" s="112"/>
      <c r="N79" s="112"/>
      <c r="O79" s="112"/>
      <c r="P79" s="112"/>
      <c r="Q79" s="112"/>
      <c r="R79" s="112"/>
      <c r="S79" s="112"/>
      <c r="T79" s="112"/>
      <c r="U79" s="112"/>
      <c r="V79" s="112"/>
      <c r="W79" s="112"/>
      <c r="X79" s="112"/>
      <c r="Y79" s="112"/>
      <c r="Z79" s="112"/>
      <c r="AA79" s="112"/>
      <c r="AB79" s="112"/>
      <c r="AC79" s="112"/>
      <c r="AD79" s="112"/>
      <c r="AE79" s="118"/>
      <c r="AF79" s="119"/>
      <c r="AG79" s="119"/>
      <c r="AH79" s="119"/>
      <c r="AI79" s="119"/>
    </row>
    <row r="80" spans="1:35" ht="15.5" x14ac:dyDescent="0.35">
      <c r="A80" s="1" t="s">
        <v>424</v>
      </c>
      <c r="B80" s="110" t="s">
        <v>289</v>
      </c>
      <c r="C80" s="13" t="s">
        <v>236</v>
      </c>
      <c r="D80" s="50">
        <v>1</v>
      </c>
      <c r="E80" s="132"/>
      <c r="F80" s="171"/>
      <c r="G80" s="133"/>
      <c r="J80" s="111"/>
      <c r="K80" s="111"/>
      <c r="L80" s="111"/>
      <c r="M80" s="112"/>
      <c r="N80" s="112"/>
      <c r="O80" s="112"/>
      <c r="P80" s="112"/>
      <c r="Q80" s="112"/>
      <c r="R80" s="112"/>
      <c r="S80" s="112"/>
      <c r="T80" s="112"/>
      <c r="U80" s="112"/>
      <c r="V80" s="112"/>
      <c r="W80" s="112"/>
      <c r="X80" s="112"/>
      <c r="Y80" s="112"/>
      <c r="Z80" s="112"/>
      <c r="AA80" s="112"/>
      <c r="AB80" s="112"/>
      <c r="AC80" s="112"/>
      <c r="AD80" s="112"/>
      <c r="AE80" s="119"/>
      <c r="AF80" s="121"/>
      <c r="AG80" s="121"/>
      <c r="AH80" s="121"/>
      <c r="AI80" s="121"/>
    </row>
    <row r="81" spans="1:35" ht="15.5" x14ac:dyDescent="0.35">
      <c r="A81" s="1" t="s">
        <v>425</v>
      </c>
      <c r="B81" s="110" t="s">
        <v>290</v>
      </c>
      <c r="C81" s="13" t="s">
        <v>236</v>
      </c>
      <c r="D81" s="50">
        <v>1</v>
      </c>
      <c r="E81" s="132"/>
      <c r="F81" s="171"/>
      <c r="G81" s="133"/>
      <c r="J81" s="112"/>
      <c r="K81" s="112"/>
      <c r="L81" s="112"/>
      <c r="M81" s="112"/>
      <c r="N81" s="112"/>
      <c r="O81" s="112"/>
      <c r="P81" s="112"/>
      <c r="Q81" s="112"/>
      <c r="R81" s="111"/>
      <c r="S81" s="111"/>
      <c r="T81" s="111"/>
      <c r="U81" s="112"/>
      <c r="V81" s="112"/>
      <c r="W81" s="112"/>
      <c r="X81" s="112"/>
      <c r="Y81" s="112"/>
      <c r="Z81" s="112"/>
      <c r="AA81" s="112"/>
      <c r="AB81" s="112"/>
      <c r="AC81" s="112"/>
      <c r="AD81" s="112"/>
      <c r="AE81" s="118"/>
      <c r="AF81" s="121"/>
      <c r="AG81" s="121"/>
      <c r="AH81" s="121"/>
      <c r="AI81" s="121"/>
    </row>
    <row r="82" spans="1:35" ht="15.5" x14ac:dyDescent="0.35">
      <c r="A82" s="1" t="s">
        <v>426</v>
      </c>
      <c r="B82" s="110" t="s">
        <v>291</v>
      </c>
      <c r="C82" s="13" t="s">
        <v>236</v>
      </c>
      <c r="D82" s="50">
        <v>1</v>
      </c>
      <c r="E82" s="132"/>
      <c r="F82" s="171"/>
      <c r="G82" s="133"/>
      <c r="J82" s="111"/>
      <c r="K82" s="111"/>
      <c r="L82" s="111"/>
      <c r="M82" s="112"/>
      <c r="N82" s="112"/>
      <c r="O82" s="112"/>
      <c r="P82" s="112"/>
      <c r="Q82" s="112"/>
      <c r="R82" s="112"/>
      <c r="S82" s="112"/>
      <c r="T82" s="112"/>
      <c r="U82" s="112"/>
      <c r="V82" s="112"/>
      <c r="W82" s="112"/>
      <c r="X82" s="112"/>
      <c r="Y82" s="112"/>
      <c r="Z82" s="112"/>
      <c r="AA82" s="112"/>
      <c r="AB82" s="112"/>
      <c r="AC82" s="112"/>
      <c r="AD82" s="112"/>
      <c r="AE82" s="118"/>
      <c r="AF82" s="121"/>
      <c r="AG82" s="121"/>
      <c r="AH82" s="121"/>
      <c r="AI82" s="121"/>
    </row>
    <row r="83" spans="1:35" ht="15.5" x14ac:dyDescent="0.35">
      <c r="A83" s="1" t="s">
        <v>427</v>
      </c>
      <c r="B83" s="110" t="s">
        <v>292</v>
      </c>
      <c r="C83" s="13" t="s">
        <v>236</v>
      </c>
      <c r="D83" s="50">
        <v>1</v>
      </c>
      <c r="E83" s="132"/>
      <c r="F83" s="171"/>
      <c r="G83" s="133"/>
      <c r="J83" s="112"/>
      <c r="K83" s="112"/>
      <c r="L83" s="112"/>
      <c r="M83" s="112"/>
      <c r="N83" s="112"/>
      <c r="O83" s="112"/>
      <c r="P83" s="112"/>
      <c r="Q83" s="112"/>
      <c r="R83" s="112"/>
      <c r="S83" s="112"/>
      <c r="T83" s="112"/>
      <c r="U83" s="112"/>
      <c r="V83" s="112"/>
      <c r="W83" s="112"/>
      <c r="X83" s="112"/>
      <c r="Y83" s="112"/>
      <c r="Z83" s="112"/>
      <c r="AA83" s="112"/>
      <c r="AB83" s="112"/>
      <c r="AC83" s="112"/>
      <c r="AD83" s="112"/>
      <c r="AE83" s="118"/>
      <c r="AF83" s="119"/>
      <c r="AG83" s="119"/>
      <c r="AH83" s="119"/>
      <c r="AI83" s="119"/>
    </row>
    <row r="84" spans="1:35" ht="26.5" x14ac:dyDescent="0.35">
      <c r="A84" s="1" t="s">
        <v>428</v>
      </c>
      <c r="B84" s="110" t="s">
        <v>293</v>
      </c>
      <c r="C84" s="13" t="s">
        <v>236</v>
      </c>
      <c r="D84" s="50">
        <v>1</v>
      </c>
      <c r="E84" s="132"/>
      <c r="F84" s="171"/>
      <c r="G84" s="133"/>
      <c r="J84" s="112"/>
      <c r="K84" s="112"/>
      <c r="L84" s="112"/>
      <c r="M84" s="112"/>
      <c r="N84" s="112"/>
      <c r="O84" s="112"/>
      <c r="P84" s="112"/>
      <c r="Q84" s="112"/>
      <c r="R84" s="112"/>
      <c r="S84" s="112"/>
      <c r="T84" s="112"/>
      <c r="U84" s="112"/>
      <c r="V84" s="112"/>
      <c r="W84" s="112"/>
      <c r="X84" s="112"/>
      <c r="Y84" s="112"/>
      <c r="Z84" s="112"/>
      <c r="AA84" s="112"/>
      <c r="AB84" s="112"/>
      <c r="AC84" s="112"/>
      <c r="AD84" s="112"/>
      <c r="AE84" s="118"/>
      <c r="AF84" s="119"/>
      <c r="AG84" s="119"/>
      <c r="AH84" s="119"/>
      <c r="AI84" s="119"/>
    </row>
    <row r="85" spans="1:35" ht="15.5" x14ac:dyDescent="0.35">
      <c r="A85" s="1" t="s">
        <v>429</v>
      </c>
      <c r="B85" s="110" t="s">
        <v>294</v>
      </c>
      <c r="C85" s="13" t="s">
        <v>236</v>
      </c>
      <c r="D85" s="50">
        <v>1</v>
      </c>
      <c r="E85" s="132"/>
      <c r="F85" s="171"/>
      <c r="G85" s="133"/>
      <c r="J85" s="111"/>
      <c r="K85" s="111"/>
      <c r="L85" s="111"/>
      <c r="M85" s="112"/>
      <c r="N85" s="112"/>
      <c r="O85" s="112"/>
      <c r="P85" s="112"/>
      <c r="Q85" s="112"/>
      <c r="R85" s="112"/>
      <c r="S85" s="112"/>
      <c r="T85" s="112"/>
      <c r="U85" s="112"/>
      <c r="V85" s="112"/>
      <c r="W85" s="112"/>
      <c r="X85" s="112"/>
      <c r="Y85" s="112"/>
      <c r="Z85" s="112"/>
      <c r="AA85" s="112"/>
      <c r="AB85" s="112"/>
      <c r="AC85" s="112"/>
      <c r="AD85" s="112"/>
      <c r="AE85" s="118"/>
      <c r="AF85" s="121"/>
      <c r="AG85" s="121"/>
      <c r="AH85" s="121"/>
      <c r="AI85" s="121"/>
    </row>
    <row r="86" spans="1:35" ht="15.5" x14ac:dyDescent="0.35">
      <c r="A86" s="1" t="s">
        <v>430</v>
      </c>
      <c r="B86" s="110" t="s">
        <v>295</v>
      </c>
      <c r="C86" s="13" t="s">
        <v>236</v>
      </c>
      <c r="D86" s="50">
        <v>1</v>
      </c>
      <c r="E86" s="132"/>
      <c r="F86" s="171"/>
      <c r="G86" s="133"/>
      <c r="J86" s="111"/>
      <c r="K86" s="111"/>
      <c r="L86" s="111"/>
      <c r="M86" s="112"/>
      <c r="N86" s="112"/>
      <c r="O86" s="112"/>
      <c r="P86" s="112"/>
      <c r="Q86" s="112"/>
      <c r="R86" s="112"/>
      <c r="S86" s="112"/>
      <c r="T86" s="112"/>
      <c r="U86" s="112"/>
      <c r="V86" s="112"/>
      <c r="W86" s="112"/>
      <c r="X86" s="112"/>
      <c r="Y86" s="112"/>
      <c r="Z86" s="112"/>
      <c r="AA86" s="112"/>
      <c r="AB86" s="112"/>
      <c r="AC86" s="112"/>
      <c r="AD86" s="112"/>
      <c r="AE86" s="119"/>
      <c r="AF86" s="121"/>
      <c r="AG86" s="121"/>
      <c r="AH86" s="121"/>
      <c r="AI86" s="121"/>
    </row>
    <row r="87" spans="1:35" ht="26.5" x14ac:dyDescent="0.35">
      <c r="A87" s="1" t="s">
        <v>431</v>
      </c>
      <c r="B87" s="110" t="s">
        <v>296</v>
      </c>
      <c r="C87" s="13" t="s">
        <v>236</v>
      </c>
      <c r="D87" s="50">
        <v>1</v>
      </c>
      <c r="E87" s="132"/>
      <c r="F87" s="171"/>
      <c r="G87" s="133"/>
      <c r="J87" s="111"/>
      <c r="K87" s="111"/>
      <c r="L87" s="111"/>
      <c r="M87" s="111"/>
      <c r="N87" s="111"/>
      <c r="O87" s="111"/>
      <c r="P87" s="111"/>
      <c r="Q87" s="111"/>
      <c r="R87" s="111"/>
      <c r="S87" s="111"/>
      <c r="T87" s="111"/>
      <c r="U87" s="112"/>
      <c r="V87" s="112"/>
      <c r="W87" s="112"/>
      <c r="X87" s="112"/>
      <c r="Y87" s="112"/>
      <c r="Z87" s="112"/>
      <c r="AA87" s="112"/>
      <c r="AB87" s="112"/>
      <c r="AC87" s="112"/>
      <c r="AD87" s="112"/>
      <c r="AE87" s="118"/>
      <c r="AF87" s="119"/>
      <c r="AG87" s="119"/>
      <c r="AH87" s="119"/>
      <c r="AI87" s="119"/>
    </row>
    <row r="88" spans="1:35" ht="26.5" x14ac:dyDescent="0.35">
      <c r="A88" s="1" t="s">
        <v>432</v>
      </c>
      <c r="B88" s="110" t="s">
        <v>297</v>
      </c>
      <c r="C88" s="13" t="s">
        <v>236</v>
      </c>
      <c r="D88" s="50">
        <v>1</v>
      </c>
      <c r="E88" s="132"/>
      <c r="F88" s="171"/>
      <c r="G88" s="133"/>
      <c r="J88" s="112"/>
      <c r="K88" s="112"/>
      <c r="L88" s="112"/>
      <c r="M88" s="112"/>
      <c r="N88" s="112"/>
      <c r="O88" s="112"/>
      <c r="P88" s="112"/>
      <c r="Q88" s="112"/>
      <c r="R88" s="112"/>
      <c r="S88" s="112"/>
      <c r="T88" s="112"/>
      <c r="U88" s="112"/>
      <c r="V88" s="112"/>
      <c r="W88" s="112"/>
      <c r="X88" s="112"/>
      <c r="Y88" s="112"/>
      <c r="Z88" s="112"/>
      <c r="AA88" s="112"/>
      <c r="AB88" s="112"/>
      <c r="AC88" s="112"/>
      <c r="AD88" s="112"/>
      <c r="AE88" s="118"/>
      <c r="AF88" s="119"/>
      <c r="AG88" s="119"/>
      <c r="AH88" s="119"/>
      <c r="AI88" s="119"/>
    </row>
    <row r="89" spans="1:35" ht="26.5" x14ac:dyDescent="0.35">
      <c r="A89" s="1" t="s">
        <v>433</v>
      </c>
      <c r="B89" s="110" t="s">
        <v>298</v>
      </c>
      <c r="C89" s="13" t="s">
        <v>236</v>
      </c>
      <c r="D89" s="50">
        <v>6</v>
      </c>
      <c r="E89" s="132"/>
      <c r="F89" s="171"/>
      <c r="G89" s="133"/>
      <c r="J89" s="111"/>
      <c r="K89" s="111"/>
      <c r="L89" s="111"/>
      <c r="M89" s="112"/>
      <c r="N89" s="112"/>
      <c r="O89" s="112"/>
      <c r="P89" s="112"/>
      <c r="Q89" s="112"/>
      <c r="R89" s="112"/>
      <c r="S89" s="112"/>
      <c r="T89" s="112"/>
      <c r="U89" s="112"/>
      <c r="V89" s="112"/>
      <c r="W89" s="112"/>
      <c r="X89" s="112"/>
      <c r="Y89" s="112"/>
      <c r="Z89" s="112"/>
      <c r="AA89" s="112"/>
      <c r="AB89" s="112"/>
      <c r="AC89" s="112"/>
      <c r="AD89" s="112"/>
      <c r="AE89" s="118"/>
      <c r="AF89" s="121"/>
      <c r="AG89" s="121"/>
      <c r="AH89" s="121"/>
      <c r="AI89" s="121"/>
    </row>
    <row r="90" spans="1:35" ht="26.5" x14ac:dyDescent="0.35">
      <c r="A90" s="1" t="s">
        <v>434</v>
      </c>
      <c r="B90" s="110" t="s">
        <v>299</v>
      </c>
      <c r="C90" s="13" t="s">
        <v>236</v>
      </c>
      <c r="D90" s="50">
        <v>1</v>
      </c>
      <c r="E90" s="132"/>
      <c r="F90" s="171"/>
      <c r="G90" s="133"/>
      <c r="J90" s="112"/>
      <c r="K90" s="112"/>
      <c r="L90" s="112"/>
      <c r="M90" s="112"/>
      <c r="N90" s="112"/>
      <c r="O90" s="112"/>
      <c r="P90" s="112"/>
      <c r="Q90" s="112"/>
      <c r="R90" s="112"/>
      <c r="S90" s="112"/>
      <c r="T90" s="112"/>
      <c r="U90" s="112"/>
      <c r="V90" s="112"/>
      <c r="W90" s="112"/>
      <c r="X90" s="112"/>
      <c r="Y90" s="112"/>
      <c r="Z90" s="112"/>
      <c r="AA90" s="112"/>
      <c r="AB90" s="112"/>
      <c r="AC90" s="112"/>
      <c r="AD90" s="112"/>
      <c r="AE90" s="118"/>
      <c r="AF90" s="119"/>
      <c r="AG90" s="119"/>
      <c r="AH90" s="119"/>
      <c r="AI90" s="119"/>
    </row>
    <row r="91" spans="1:35" ht="15.5" x14ac:dyDescent="0.35">
      <c r="A91" s="1" t="s">
        <v>435</v>
      </c>
      <c r="B91" s="110" t="s">
        <v>300</v>
      </c>
      <c r="C91" s="13" t="s">
        <v>236</v>
      </c>
      <c r="D91" s="50">
        <v>1</v>
      </c>
      <c r="E91" s="132"/>
      <c r="F91" s="171"/>
      <c r="G91" s="133"/>
      <c r="J91" s="111"/>
      <c r="K91" s="111"/>
      <c r="L91" s="111"/>
      <c r="M91" s="112"/>
      <c r="N91" s="112"/>
      <c r="O91" s="112"/>
      <c r="P91" s="112"/>
      <c r="Q91" s="112"/>
      <c r="R91" s="112"/>
      <c r="S91" s="112"/>
      <c r="T91" s="112"/>
      <c r="U91" s="112"/>
      <c r="V91" s="112"/>
      <c r="W91" s="112"/>
      <c r="X91" s="112"/>
      <c r="Y91" s="112"/>
      <c r="Z91" s="112"/>
      <c r="AA91" s="112"/>
      <c r="AB91" s="112"/>
      <c r="AC91" s="112"/>
      <c r="AD91" s="112"/>
      <c r="AE91" s="119"/>
      <c r="AF91" s="121"/>
      <c r="AG91" s="121"/>
      <c r="AH91" s="121"/>
      <c r="AI91" s="121"/>
    </row>
    <row r="92" spans="1:35" ht="15.5" x14ac:dyDescent="0.35">
      <c r="A92" s="1" t="s">
        <v>436</v>
      </c>
      <c r="B92" s="110" t="s">
        <v>301</v>
      </c>
      <c r="C92" s="13" t="s">
        <v>236</v>
      </c>
      <c r="D92" s="50">
        <v>3</v>
      </c>
      <c r="E92" s="132"/>
      <c r="F92" s="171"/>
      <c r="G92" s="133"/>
      <c r="J92" s="111"/>
      <c r="K92" s="111"/>
      <c r="L92" s="111"/>
      <c r="M92" s="112"/>
      <c r="N92" s="112"/>
      <c r="O92" s="112"/>
      <c r="P92" s="112"/>
      <c r="Q92" s="112"/>
      <c r="R92" s="112"/>
      <c r="S92" s="112"/>
      <c r="T92" s="112"/>
      <c r="U92" s="112"/>
      <c r="V92" s="112"/>
      <c r="W92" s="112"/>
      <c r="X92" s="112"/>
      <c r="Y92" s="112"/>
      <c r="Z92" s="112"/>
      <c r="AA92" s="112"/>
      <c r="AB92" s="112"/>
      <c r="AC92" s="112"/>
      <c r="AD92" s="112"/>
      <c r="AE92" s="118"/>
      <c r="AF92" s="121"/>
      <c r="AG92" s="121"/>
      <c r="AH92" s="121"/>
      <c r="AI92" s="121"/>
    </row>
    <row r="93" spans="1:35" ht="26.5" x14ac:dyDescent="0.35">
      <c r="A93" s="1" t="s">
        <v>437</v>
      </c>
      <c r="B93" s="110" t="s">
        <v>302</v>
      </c>
      <c r="C93" s="13" t="s">
        <v>236</v>
      </c>
      <c r="D93" s="50">
        <v>1</v>
      </c>
      <c r="E93" s="132"/>
      <c r="F93" s="171"/>
      <c r="G93" s="133"/>
      <c r="J93" s="111"/>
      <c r="K93" s="111"/>
      <c r="L93" s="111"/>
      <c r="M93" s="112"/>
      <c r="N93" s="112"/>
      <c r="O93" s="112"/>
      <c r="P93" s="112"/>
      <c r="Q93" s="112"/>
      <c r="R93" s="112"/>
      <c r="S93" s="112"/>
      <c r="T93" s="112"/>
      <c r="U93" s="112"/>
      <c r="V93" s="112"/>
      <c r="W93" s="112"/>
      <c r="X93" s="112"/>
      <c r="Y93" s="112"/>
      <c r="Z93" s="112"/>
      <c r="AA93" s="112"/>
      <c r="AB93" s="112"/>
      <c r="AC93" s="112"/>
      <c r="AD93" s="112"/>
      <c r="AE93" s="118"/>
      <c r="AF93" s="121"/>
      <c r="AG93" s="121"/>
      <c r="AH93" s="121"/>
      <c r="AI93" s="121"/>
    </row>
    <row r="94" spans="1:35" x14ac:dyDescent="0.35">
      <c r="A94" s="67"/>
      <c r="B94" s="3"/>
      <c r="C94" s="13"/>
      <c r="D94" s="50"/>
      <c r="E94" s="132"/>
      <c r="F94" s="171"/>
      <c r="G94" s="133"/>
    </row>
    <row r="95" spans="1:35" x14ac:dyDescent="0.35">
      <c r="A95" s="67" t="s">
        <v>532</v>
      </c>
      <c r="B95" s="3" t="s">
        <v>303</v>
      </c>
      <c r="C95" s="13"/>
      <c r="D95" s="50"/>
      <c r="E95" s="132"/>
      <c r="F95" s="171"/>
      <c r="G95" s="133"/>
    </row>
    <row r="96" spans="1:35" x14ac:dyDescent="0.35">
      <c r="A96" s="67" t="s">
        <v>438</v>
      </c>
      <c r="B96" s="110" t="s">
        <v>304</v>
      </c>
      <c r="C96" s="13" t="s">
        <v>16</v>
      </c>
      <c r="D96" s="50">
        <v>38.5</v>
      </c>
      <c r="E96" s="132"/>
      <c r="F96" s="171"/>
      <c r="G96" s="133"/>
    </row>
    <row r="97" spans="1:36" ht="15.5" x14ac:dyDescent="0.35">
      <c r="A97" s="67" t="s">
        <v>439</v>
      </c>
      <c r="B97" s="3"/>
      <c r="C97" s="13"/>
      <c r="D97" s="50"/>
      <c r="E97" s="132"/>
      <c r="F97" s="171"/>
      <c r="G97" s="133"/>
      <c r="K97" s="112"/>
      <c r="L97" s="112"/>
      <c r="M97" s="112"/>
      <c r="N97" s="112"/>
      <c r="O97" s="112"/>
      <c r="P97" s="112"/>
      <c r="Q97" s="112"/>
      <c r="R97" s="112"/>
      <c r="S97" s="115"/>
      <c r="T97" s="112"/>
      <c r="U97" s="112"/>
      <c r="V97" s="112"/>
      <c r="W97" s="112"/>
      <c r="X97" s="112"/>
      <c r="Y97" s="112"/>
      <c r="Z97" s="112"/>
      <c r="AA97" s="112"/>
      <c r="AB97" s="112"/>
      <c r="AC97" s="112"/>
      <c r="AD97" s="112"/>
      <c r="AE97" s="112"/>
      <c r="AF97" s="118"/>
      <c r="AG97" s="119"/>
      <c r="AH97" s="119"/>
      <c r="AI97" s="119"/>
      <c r="AJ97" s="119"/>
    </row>
    <row r="98" spans="1:36" x14ac:dyDescent="0.35">
      <c r="A98" s="67" t="s">
        <v>440</v>
      </c>
      <c r="B98" s="3" t="s">
        <v>305</v>
      </c>
      <c r="C98" s="13"/>
      <c r="D98" s="50"/>
      <c r="E98" s="132"/>
      <c r="F98" s="171"/>
      <c r="G98" s="133"/>
      <c r="K98" s="120"/>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row>
    <row r="99" spans="1:36" ht="15.5" x14ac:dyDescent="0.35">
      <c r="A99" s="67" t="s">
        <v>441</v>
      </c>
      <c r="B99" s="110" t="s">
        <v>306</v>
      </c>
      <c r="C99" s="13" t="s">
        <v>236</v>
      </c>
      <c r="D99" s="50">
        <v>2</v>
      </c>
      <c r="E99" s="132"/>
      <c r="F99" s="171"/>
      <c r="G99" s="133"/>
      <c r="K99" s="112"/>
      <c r="L99" s="112"/>
      <c r="M99" s="112"/>
      <c r="N99" s="112"/>
      <c r="O99" s="112"/>
      <c r="P99" s="112"/>
      <c r="Q99" s="112"/>
      <c r="R99" s="112"/>
      <c r="S99" s="112"/>
      <c r="T99" s="112"/>
      <c r="U99" s="112"/>
      <c r="V99" s="112"/>
      <c r="W99" s="112"/>
      <c r="X99" s="112"/>
      <c r="Y99" s="112"/>
      <c r="Z99" s="112"/>
      <c r="AA99" s="112"/>
      <c r="AB99" s="112"/>
      <c r="AC99" s="112"/>
      <c r="AD99" s="112"/>
      <c r="AE99" s="112"/>
      <c r="AF99" s="118"/>
      <c r="AG99" s="121"/>
      <c r="AH99" s="121"/>
      <c r="AI99" s="121"/>
      <c r="AJ99" s="121"/>
    </row>
    <row r="100" spans="1:36" ht="15.5" x14ac:dyDescent="0.35">
      <c r="A100" s="67" t="s">
        <v>442</v>
      </c>
      <c r="B100" s="110" t="s">
        <v>307</v>
      </c>
      <c r="C100" s="13" t="s">
        <v>236</v>
      </c>
      <c r="D100" s="50">
        <v>2</v>
      </c>
      <c r="E100" s="132"/>
      <c r="F100" s="171"/>
      <c r="G100" s="133"/>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8"/>
      <c r="AG100" s="121"/>
      <c r="AH100" s="121"/>
      <c r="AI100" s="121"/>
      <c r="AJ100" s="121"/>
    </row>
    <row r="101" spans="1:36" ht="15.5" x14ac:dyDescent="0.35">
      <c r="A101" s="67" t="s">
        <v>443</v>
      </c>
      <c r="B101" s="110" t="s">
        <v>308</v>
      </c>
      <c r="C101" s="13" t="s">
        <v>236</v>
      </c>
      <c r="D101" s="50">
        <v>7</v>
      </c>
      <c r="E101" s="132"/>
      <c r="F101" s="171"/>
      <c r="G101" s="133"/>
      <c r="K101" s="112"/>
      <c r="L101" s="112"/>
      <c r="M101" s="112"/>
      <c r="N101" s="112"/>
      <c r="O101" s="112"/>
      <c r="P101" s="112"/>
      <c r="Q101" s="112"/>
      <c r="R101" s="112"/>
      <c r="S101" s="115"/>
      <c r="T101" s="112"/>
      <c r="U101" s="112"/>
      <c r="V101" s="112"/>
      <c r="W101" s="112"/>
      <c r="X101" s="112"/>
      <c r="Y101" s="112"/>
      <c r="Z101" s="112"/>
      <c r="AA101" s="112"/>
      <c r="AB101" s="112"/>
      <c r="AC101" s="112"/>
      <c r="AD101" s="112"/>
      <c r="AE101" s="112"/>
      <c r="AF101" s="118"/>
      <c r="AG101" s="119"/>
      <c r="AH101" s="119"/>
      <c r="AI101" s="119"/>
      <c r="AJ101" s="119"/>
    </row>
    <row r="102" spans="1:36" ht="15.5" x14ac:dyDescent="0.35">
      <c r="A102" s="67" t="s">
        <v>444</v>
      </c>
      <c r="B102" s="110" t="s">
        <v>309</v>
      </c>
      <c r="C102" s="13" t="s">
        <v>236</v>
      </c>
      <c r="D102" s="50">
        <v>10</v>
      </c>
      <c r="E102" s="132"/>
      <c r="F102" s="171"/>
      <c r="G102" s="133"/>
      <c r="K102" s="112"/>
      <c r="L102" s="112"/>
      <c r="M102" s="112"/>
      <c r="N102" s="112"/>
      <c r="O102" s="112"/>
      <c r="P102" s="112"/>
      <c r="Q102" s="112"/>
      <c r="R102" s="112"/>
      <c r="S102" s="115"/>
      <c r="T102" s="112"/>
      <c r="U102" s="112"/>
      <c r="V102" s="112"/>
      <c r="W102" s="112"/>
      <c r="X102" s="112"/>
      <c r="Y102" s="112"/>
      <c r="Z102" s="112"/>
      <c r="AA102" s="112"/>
      <c r="AB102" s="112"/>
      <c r="AC102" s="112"/>
      <c r="AD102" s="112"/>
      <c r="AE102" s="112"/>
      <c r="AF102" s="118"/>
      <c r="AG102" s="119"/>
      <c r="AH102" s="119"/>
      <c r="AI102" s="119"/>
      <c r="AJ102" s="119"/>
    </row>
    <row r="103" spans="1:36" ht="15.5" x14ac:dyDescent="0.35">
      <c r="A103" s="67" t="s">
        <v>445</v>
      </c>
      <c r="B103" s="110" t="s">
        <v>310</v>
      </c>
      <c r="C103" s="13" t="s">
        <v>236</v>
      </c>
      <c r="D103" s="50">
        <v>10</v>
      </c>
      <c r="E103" s="132"/>
      <c r="F103" s="171"/>
      <c r="G103" s="133"/>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8"/>
      <c r="AG103" s="119"/>
      <c r="AH103" s="119"/>
      <c r="AI103" s="119"/>
      <c r="AJ103" s="119"/>
    </row>
    <row r="104" spans="1:36" ht="15.5" x14ac:dyDescent="0.35">
      <c r="A104" s="67" t="s">
        <v>446</v>
      </c>
      <c r="B104" s="110" t="s">
        <v>311</v>
      </c>
      <c r="C104" s="13" t="s">
        <v>236</v>
      </c>
      <c r="D104" s="50">
        <v>2</v>
      </c>
      <c r="E104" s="132"/>
      <c r="F104" s="171"/>
      <c r="G104" s="133"/>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8"/>
      <c r="AG104" s="119"/>
      <c r="AH104" s="119"/>
      <c r="AI104" s="119"/>
      <c r="AJ104" s="119"/>
    </row>
    <row r="105" spans="1:36" ht="15.5" x14ac:dyDescent="0.35">
      <c r="A105" s="67" t="s">
        <v>447</v>
      </c>
      <c r="B105" s="110" t="s">
        <v>312</v>
      </c>
      <c r="C105" s="13" t="s">
        <v>236</v>
      </c>
      <c r="D105" s="50">
        <v>2</v>
      </c>
      <c r="E105" s="132"/>
      <c r="F105" s="171"/>
      <c r="G105" s="133"/>
      <c r="K105" s="111"/>
      <c r="L105" s="111"/>
      <c r="M105" s="111"/>
      <c r="N105" s="112"/>
      <c r="O105" s="112"/>
      <c r="P105" s="112"/>
      <c r="Q105" s="112"/>
      <c r="R105" s="112"/>
      <c r="S105" s="111"/>
      <c r="T105" s="111"/>
      <c r="U105" s="111"/>
      <c r="V105" s="112"/>
      <c r="W105" s="112"/>
      <c r="X105" s="112"/>
      <c r="Y105" s="112"/>
      <c r="Z105" s="112"/>
      <c r="AA105" s="112"/>
      <c r="AB105" s="112"/>
      <c r="AC105" s="112"/>
      <c r="AD105" s="112"/>
      <c r="AE105" s="112"/>
      <c r="AF105" s="118"/>
      <c r="AG105" s="121"/>
      <c r="AH105" s="121"/>
      <c r="AI105" s="121"/>
      <c r="AJ105" s="121"/>
    </row>
    <row r="106" spans="1:36" ht="15.5" x14ac:dyDescent="0.35">
      <c r="A106" s="67" t="s">
        <v>448</v>
      </c>
      <c r="B106" s="110" t="s">
        <v>313</v>
      </c>
      <c r="C106" s="13" t="s">
        <v>236</v>
      </c>
      <c r="D106" s="50">
        <v>1</v>
      </c>
      <c r="E106" s="132"/>
      <c r="F106" s="171"/>
      <c r="G106" s="133"/>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8"/>
      <c r="AG106" s="119"/>
      <c r="AH106" s="119"/>
      <c r="AI106" s="119"/>
      <c r="AJ106" s="119"/>
    </row>
    <row r="107" spans="1:36" ht="15.5" x14ac:dyDescent="0.35">
      <c r="A107" s="67" t="s">
        <v>449</v>
      </c>
      <c r="B107" s="110" t="s">
        <v>314</v>
      </c>
      <c r="C107" s="13" t="s">
        <v>236</v>
      </c>
      <c r="D107" s="50">
        <v>1</v>
      </c>
      <c r="E107" s="132"/>
      <c r="F107" s="171"/>
      <c r="G107" s="133"/>
      <c r="K107" s="111"/>
      <c r="L107" s="111"/>
      <c r="M107" s="111"/>
      <c r="N107" s="112"/>
      <c r="O107" s="112"/>
      <c r="P107" s="112"/>
      <c r="Q107" s="112"/>
      <c r="R107" s="112"/>
      <c r="S107" s="111"/>
      <c r="T107" s="111"/>
      <c r="U107" s="111"/>
      <c r="V107" s="112"/>
      <c r="W107" s="112"/>
      <c r="X107" s="112"/>
      <c r="Y107" s="112"/>
      <c r="Z107" s="112"/>
      <c r="AA107" s="112"/>
      <c r="AB107" s="112"/>
      <c r="AC107" s="112"/>
      <c r="AD107" s="112"/>
      <c r="AE107" s="112"/>
      <c r="AF107" s="118"/>
      <c r="AG107" s="121"/>
      <c r="AH107" s="121"/>
      <c r="AI107" s="121"/>
      <c r="AJ107" s="121"/>
    </row>
    <row r="108" spans="1:36" ht="15.5" x14ac:dyDescent="0.35">
      <c r="A108" s="67" t="s">
        <v>450</v>
      </c>
      <c r="B108" s="110" t="s">
        <v>315</v>
      </c>
      <c r="C108" s="13" t="s">
        <v>236</v>
      </c>
      <c r="D108" s="50">
        <v>1</v>
      </c>
      <c r="E108" s="132"/>
      <c r="F108" s="171"/>
      <c r="G108" s="133"/>
      <c r="K108" s="111"/>
      <c r="L108" s="111"/>
      <c r="M108" s="111"/>
      <c r="N108" s="112"/>
      <c r="O108" s="112"/>
      <c r="P108" s="112"/>
      <c r="Q108" s="112"/>
      <c r="R108" s="112"/>
      <c r="S108" s="112"/>
      <c r="T108" s="112"/>
      <c r="U108" s="112"/>
      <c r="V108" s="112"/>
      <c r="W108" s="112"/>
      <c r="X108" s="112"/>
      <c r="Y108" s="112"/>
      <c r="Z108" s="112"/>
      <c r="AA108" s="112"/>
      <c r="AB108" s="112"/>
      <c r="AC108" s="112"/>
      <c r="AD108" s="112"/>
      <c r="AE108" s="112"/>
      <c r="AF108" s="118"/>
      <c r="AG108" s="119"/>
      <c r="AH108" s="119"/>
      <c r="AI108" s="119"/>
      <c r="AJ108" s="119"/>
    </row>
    <row r="109" spans="1:36" ht="15.5" x14ac:dyDescent="0.35">
      <c r="A109" s="67" t="s">
        <v>451</v>
      </c>
      <c r="B109" s="110" t="s">
        <v>316</v>
      </c>
      <c r="C109" s="13" t="s">
        <v>236</v>
      </c>
      <c r="D109" s="50">
        <v>1</v>
      </c>
      <c r="E109" s="132"/>
      <c r="F109" s="171"/>
      <c r="G109" s="133"/>
      <c r="K109" s="111"/>
      <c r="L109" s="111"/>
      <c r="M109" s="111"/>
      <c r="N109" s="112"/>
      <c r="O109" s="112"/>
      <c r="P109" s="112"/>
      <c r="Q109" s="112"/>
      <c r="R109" s="112"/>
      <c r="S109" s="112"/>
      <c r="T109" s="112"/>
      <c r="U109" s="112"/>
      <c r="V109" s="112"/>
      <c r="W109" s="112"/>
      <c r="X109" s="112"/>
      <c r="Y109" s="112"/>
      <c r="Z109" s="112"/>
      <c r="AA109" s="112"/>
      <c r="AB109" s="112"/>
      <c r="AC109" s="112"/>
      <c r="AD109" s="112"/>
      <c r="AE109" s="112"/>
      <c r="AF109" s="118"/>
      <c r="AG109" s="119"/>
      <c r="AH109" s="119"/>
      <c r="AI109" s="119"/>
      <c r="AJ109" s="119"/>
    </row>
    <row r="110" spans="1:36" x14ac:dyDescent="0.35">
      <c r="A110" s="67"/>
      <c r="B110" s="3"/>
      <c r="C110" s="13"/>
      <c r="D110" s="50"/>
      <c r="E110" s="132"/>
      <c r="F110" s="171"/>
      <c r="G110" s="133"/>
    </row>
    <row r="111" spans="1:36" x14ac:dyDescent="0.35">
      <c r="A111" s="67" t="s">
        <v>531</v>
      </c>
      <c r="B111" s="3" t="s">
        <v>317</v>
      </c>
      <c r="C111" s="13"/>
      <c r="D111" s="50"/>
      <c r="E111" s="132"/>
      <c r="F111" s="171"/>
      <c r="G111" s="133"/>
    </row>
    <row r="112" spans="1:36" x14ac:dyDescent="0.35">
      <c r="A112" s="67" t="s">
        <v>452</v>
      </c>
      <c r="B112" s="110" t="s">
        <v>318</v>
      </c>
      <c r="C112" s="13" t="s">
        <v>16</v>
      </c>
      <c r="D112" s="50">
        <v>30.48</v>
      </c>
      <c r="E112" s="132"/>
      <c r="F112" s="171"/>
      <c r="G112" s="133"/>
    </row>
    <row r="113" spans="1:35" ht="15.5" x14ac:dyDescent="0.35">
      <c r="A113" s="67"/>
      <c r="B113" s="3"/>
      <c r="C113" s="13"/>
      <c r="D113" s="50"/>
      <c r="E113" s="132"/>
      <c r="F113" s="171"/>
      <c r="G113" s="133"/>
      <c r="J113" s="112"/>
      <c r="K113" s="112"/>
      <c r="L113" s="112"/>
      <c r="M113" s="112"/>
      <c r="N113" s="112"/>
      <c r="O113" s="112"/>
      <c r="P113" s="112"/>
      <c r="Q113" s="112"/>
      <c r="R113" s="115"/>
      <c r="S113" s="112"/>
      <c r="T113" s="112"/>
      <c r="U113" s="112"/>
      <c r="V113" s="112"/>
      <c r="W113" s="112"/>
      <c r="X113" s="112"/>
      <c r="Y113" s="112"/>
      <c r="Z113" s="112"/>
      <c r="AA113" s="112"/>
      <c r="AB113" s="112"/>
      <c r="AC113" s="112"/>
      <c r="AD113" s="112"/>
      <c r="AE113" s="119"/>
      <c r="AF113" s="119"/>
      <c r="AG113" s="119"/>
      <c r="AH113" s="119"/>
      <c r="AI113" s="119"/>
    </row>
    <row r="114" spans="1:35" x14ac:dyDescent="0.35">
      <c r="A114" s="67" t="s">
        <v>533</v>
      </c>
      <c r="B114" s="3" t="s">
        <v>319</v>
      </c>
      <c r="C114" s="13"/>
      <c r="D114" s="50"/>
      <c r="E114" s="132"/>
      <c r="F114" s="171"/>
      <c r="G114" s="133"/>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row>
    <row r="115" spans="1:35" ht="15.5" x14ac:dyDescent="0.35">
      <c r="A115" s="67" t="s">
        <v>453</v>
      </c>
      <c r="B115" s="110" t="s">
        <v>320</v>
      </c>
      <c r="C115" s="13" t="s">
        <v>236</v>
      </c>
      <c r="D115" s="50">
        <v>2</v>
      </c>
      <c r="E115" s="132"/>
      <c r="F115" s="171"/>
      <c r="G115" s="133"/>
      <c r="J115" s="122"/>
      <c r="K115" s="122"/>
      <c r="L115" s="122"/>
      <c r="M115" s="112"/>
      <c r="N115" s="112"/>
      <c r="O115" s="112"/>
      <c r="P115" s="112"/>
      <c r="Q115" s="112"/>
      <c r="R115" s="115"/>
      <c r="S115" s="115"/>
      <c r="T115" s="115"/>
      <c r="U115" s="112"/>
      <c r="V115" s="112"/>
      <c r="W115" s="112"/>
      <c r="X115" s="112"/>
      <c r="Y115" s="112"/>
      <c r="Z115" s="112"/>
      <c r="AA115" s="112"/>
      <c r="AB115" s="112"/>
      <c r="AC115" s="112"/>
      <c r="AD115" s="112"/>
      <c r="AE115" s="118"/>
      <c r="AF115" s="121"/>
      <c r="AG115" s="121"/>
      <c r="AH115" s="121"/>
      <c r="AI115" s="121"/>
    </row>
    <row r="116" spans="1:35" ht="15.5" x14ac:dyDescent="0.35">
      <c r="A116" s="67" t="s">
        <v>454</v>
      </c>
      <c r="B116" s="110" t="s">
        <v>321</v>
      </c>
      <c r="C116" s="13" t="s">
        <v>236</v>
      </c>
      <c r="D116" s="50">
        <v>2</v>
      </c>
      <c r="E116" s="132"/>
      <c r="F116" s="171"/>
      <c r="G116" s="133"/>
      <c r="J116" s="112"/>
      <c r="K116" s="112"/>
      <c r="L116" s="112"/>
      <c r="M116" s="112"/>
      <c r="N116" s="112"/>
      <c r="O116" s="112"/>
      <c r="P116" s="112"/>
      <c r="Q116" s="112"/>
      <c r="R116" s="115"/>
      <c r="S116" s="115"/>
      <c r="T116" s="115"/>
      <c r="U116" s="112"/>
      <c r="V116" s="112"/>
      <c r="W116" s="112"/>
      <c r="X116" s="112"/>
      <c r="Y116" s="112"/>
      <c r="Z116" s="112"/>
      <c r="AA116" s="112"/>
      <c r="AB116" s="112"/>
      <c r="AC116" s="112"/>
      <c r="AD116" s="112"/>
      <c r="AE116" s="118"/>
      <c r="AF116" s="121"/>
      <c r="AG116" s="121"/>
      <c r="AH116" s="121"/>
      <c r="AI116" s="121"/>
    </row>
    <row r="117" spans="1:35" ht="15.5" x14ac:dyDescent="0.35">
      <c r="A117" s="67" t="s">
        <v>455</v>
      </c>
      <c r="B117" s="110" t="s">
        <v>322</v>
      </c>
      <c r="C117" s="13" t="s">
        <v>236</v>
      </c>
      <c r="D117" s="50">
        <v>7</v>
      </c>
      <c r="E117" s="132"/>
      <c r="F117" s="171"/>
      <c r="G117" s="133"/>
      <c r="J117" s="112"/>
      <c r="K117" s="112"/>
      <c r="L117" s="112"/>
      <c r="M117" s="112"/>
      <c r="N117" s="112"/>
      <c r="O117" s="112"/>
      <c r="P117" s="112"/>
      <c r="Q117" s="112"/>
      <c r="R117" s="115"/>
      <c r="S117" s="112"/>
      <c r="T117" s="112"/>
      <c r="U117" s="112"/>
      <c r="V117" s="112"/>
      <c r="W117" s="112"/>
      <c r="X117" s="112"/>
      <c r="Y117" s="112"/>
      <c r="Z117" s="112"/>
      <c r="AA117" s="112"/>
      <c r="AB117" s="112"/>
      <c r="AC117" s="112"/>
      <c r="AD117" s="112"/>
      <c r="AE117" s="118"/>
      <c r="AF117" s="119"/>
      <c r="AG117" s="119"/>
      <c r="AH117" s="119"/>
      <c r="AI117" s="119"/>
    </row>
    <row r="118" spans="1:35" ht="15.5" x14ac:dyDescent="0.35">
      <c r="A118" s="67" t="s">
        <v>456</v>
      </c>
      <c r="B118" s="110" t="s">
        <v>323</v>
      </c>
      <c r="C118" s="13" t="s">
        <v>236</v>
      </c>
      <c r="D118" s="50">
        <v>6</v>
      </c>
      <c r="E118" s="132"/>
      <c r="F118" s="171"/>
      <c r="G118" s="133"/>
      <c r="J118" s="112"/>
      <c r="K118" s="112"/>
      <c r="L118" s="112"/>
      <c r="M118" s="112"/>
      <c r="N118" s="112"/>
      <c r="O118" s="112"/>
      <c r="P118" s="112"/>
      <c r="Q118" s="112"/>
      <c r="R118" s="115"/>
      <c r="S118" s="112"/>
      <c r="T118" s="112"/>
      <c r="U118" s="112"/>
      <c r="V118" s="112"/>
      <c r="W118" s="112"/>
      <c r="X118" s="112"/>
      <c r="Y118" s="112"/>
      <c r="Z118" s="112"/>
      <c r="AA118" s="112"/>
      <c r="AB118" s="112"/>
      <c r="AC118" s="112"/>
      <c r="AD118" s="112"/>
      <c r="AE118" s="118"/>
      <c r="AF118" s="119"/>
      <c r="AG118" s="119"/>
      <c r="AH118" s="119"/>
      <c r="AI118" s="119"/>
    </row>
    <row r="119" spans="1:35" ht="15.5" x14ac:dyDescent="0.35">
      <c r="A119" s="67" t="s">
        <v>457</v>
      </c>
      <c r="B119" s="110" t="s">
        <v>324</v>
      </c>
      <c r="C119" s="13" t="s">
        <v>236</v>
      </c>
      <c r="D119" s="50">
        <v>6</v>
      </c>
      <c r="E119" s="132"/>
      <c r="F119" s="171"/>
      <c r="G119" s="133"/>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8"/>
      <c r="AF119" s="119"/>
      <c r="AG119" s="119"/>
      <c r="AH119" s="119"/>
      <c r="AI119" s="119"/>
    </row>
    <row r="120" spans="1:35" ht="15.5" x14ac:dyDescent="0.35">
      <c r="A120" s="67" t="s">
        <v>458</v>
      </c>
      <c r="B120" s="110" t="s">
        <v>325</v>
      </c>
      <c r="C120" s="13" t="s">
        <v>236</v>
      </c>
      <c r="D120" s="50">
        <v>1</v>
      </c>
      <c r="E120" s="132"/>
      <c r="F120" s="171"/>
      <c r="G120" s="133"/>
      <c r="J120" s="111"/>
      <c r="K120" s="111"/>
      <c r="L120" s="111"/>
      <c r="M120" s="112"/>
      <c r="N120" s="112"/>
      <c r="O120" s="112"/>
      <c r="P120" s="112"/>
      <c r="Q120" s="112"/>
      <c r="R120" s="112"/>
      <c r="S120" s="112"/>
      <c r="T120" s="112"/>
      <c r="U120" s="112"/>
      <c r="V120" s="112"/>
      <c r="W120" s="112"/>
      <c r="X120" s="112"/>
      <c r="Y120" s="112"/>
      <c r="Z120" s="112"/>
      <c r="AA120" s="112"/>
      <c r="AB120" s="112"/>
      <c r="AC120" s="112"/>
      <c r="AD120" s="112"/>
      <c r="AE120" s="119"/>
      <c r="AF120" s="121"/>
      <c r="AG120" s="121"/>
      <c r="AH120" s="121"/>
      <c r="AI120" s="121"/>
    </row>
    <row r="121" spans="1:35" ht="15.5" x14ac:dyDescent="0.35">
      <c r="A121" s="67" t="s">
        <v>459</v>
      </c>
      <c r="B121" s="110" t="s">
        <v>326</v>
      </c>
      <c r="C121" s="13" t="s">
        <v>236</v>
      </c>
      <c r="D121" s="50">
        <v>1</v>
      </c>
      <c r="E121" s="132"/>
      <c r="F121" s="171"/>
      <c r="G121" s="133"/>
      <c r="J121" s="111"/>
      <c r="K121" s="111"/>
      <c r="L121" s="111"/>
      <c r="M121" s="112"/>
      <c r="N121" s="112"/>
      <c r="O121" s="112"/>
      <c r="P121" s="112"/>
      <c r="Q121" s="112"/>
      <c r="R121" s="112"/>
      <c r="S121" s="112"/>
      <c r="T121" s="112"/>
      <c r="U121" s="112"/>
      <c r="V121" s="112"/>
      <c r="W121" s="112"/>
      <c r="X121" s="112"/>
      <c r="Y121" s="112"/>
      <c r="Z121" s="112"/>
      <c r="AA121" s="112"/>
      <c r="AB121" s="112"/>
      <c r="AC121" s="112"/>
      <c r="AD121" s="112"/>
      <c r="AE121" s="119"/>
      <c r="AF121" s="119"/>
      <c r="AG121" s="119"/>
      <c r="AH121" s="119"/>
      <c r="AI121" s="119"/>
    </row>
    <row r="122" spans="1:35" ht="15.5" x14ac:dyDescent="0.35">
      <c r="A122" s="67" t="s">
        <v>460</v>
      </c>
      <c r="B122" s="110" t="s">
        <v>316</v>
      </c>
      <c r="C122" s="13" t="s">
        <v>236</v>
      </c>
      <c r="D122" s="50">
        <v>1</v>
      </c>
      <c r="E122" s="132"/>
      <c r="F122" s="171"/>
      <c r="G122" s="133"/>
      <c r="J122" s="111"/>
      <c r="K122" s="111"/>
      <c r="L122" s="111"/>
      <c r="M122" s="112"/>
      <c r="N122" s="112"/>
      <c r="O122" s="112"/>
      <c r="P122" s="112"/>
      <c r="Q122" s="112"/>
      <c r="R122" s="112"/>
      <c r="S122" s="112"/>
      <c r="T122" s="112"/>
      <c r="U122" s="112"/>
      <c r="V122" s="112"/>
      <c r="W122" s="112"/>
      <c r="X122" s="112"/>
      <c r="Y122" s="112"/>
      <c r="Z122" s="112"/>
      <c r="AA122" s="112"/>
      <c r="AB122" s="112"/>
      <c r="AC122" s="112"/>
      <c r="AD122" s="112"/>
      <c r="AE122" s="118"/>
      <c r="AF122" s="119"/>
      <c r="AG122" s="119"/>
      <c r="AH122" s="119"/>
      <c r="AI122" s="119"/>
    </row>
    <row r="123" spans="1:35" x14ac:dyDescent="0.35">
      <c r="A123" s="67"/>
      <c r="B123" s="3"/>
      <c r="C123" s="13"/>
      <c r="D123" s="50"/>
      <c r="E123" s="132"/>
      <c r="F123" s="171"/>
      <c r="G123" s="133"/>
    </row>
    <row r="124" spans="1:35" x14ac:dyDescent="0.35">
      <c r="A124" s="67"/>
      <c r="B124" s="2" t="s">
        <v>327</v>
      </c>
      <c r="C124" s="13"/>
      <c r="D124" s="50"/>
      <c r="E124" s="132"/>
      <c r="F124" s="171"/>
      <c r="G124" s="133"/>
    </row>
    <row r="125" spans="1:35" x14ac:dyDescent="0.35">
      <c r="A125" s="67" t="s">
        <v>461</v>
      </c>
      <c r="B125" s="3" t="s">
        <v>328</v>
      </c>
      <c r="C125" s="13" t="s">
        <v>236</v>
      </c>
      <c r="D125" s="50">
        <v>2</v>
      </c>
      <c r="E125" s="132"/>
      <c r="F125" s="171"/>
      <c r="G125" s="133"/>
    </row>
    <row r="126" spans="1:35" x14ac:dyDescent="0.35">
      <c r="A126" s="67"/>
      <c r="B126" s="3"/>
      <c r="C126" s="13"/>
      <c r="D126" s="50"/>
      <c r="E126" s="132"/>
      <c r="F126" s="171"/>
      <c r="G126" s="133"/>
    </row>
    <row r="127" spans="1:35" x14ac:dyDescent="0.35">
      <c r="A127" s="67"/>
      <c r="B127" s="2" t="s">
        <v>329</v>
      </c>
      <c r="C127" s="13"/>
      <c r="D127" s="50"/>
      <c r="E127" s="132"/>
      <c r="F127" s="171"/>
      <c r="G127" s="133"/>
    </row>
    <row r="128" spans="1:35" x14ac:dyDescent="0.35">
      <c r="A128" s="67" t="s">
        <v>461</v>
      </c>
      <c r="B128" s="3" t="s">
        <v>330</v>
      </c>
      <c r="C128" s="13" t="s">
        <v>236</v>
      </c>
      <c r="D128" s="50">
        <v>1</v>
      </c>
      <c r="E128" s="132"/>
      <c r="F128" s="171"/>
      <c r="G128" s="133"/>
    </row>
    <row r="129" spans="1:7" x14ac:dyDescent="0.35">
      <c r="A129" s="67"/>
      <c r="B129" s="3"/>
      <c r="C129" s="13"/>
      <c r="D129" s="50"/>
      <c r="E129" s="132"/>
      <c r="F129" s="171"/>
      <c r="G129" s="133"/>
    </row>
    <row r="130" spans="1:7" x14ac:dyDescent="0.35">
      <c r="A130" s="67"/>
      <c r="B130" s="2" t="s">
        <v>331</v>
      </c>
      <c r="C130" s="13"/>
      <c r="D130" s="50"/>
      <c r="E130" s="132"/>
      <c r="F130" s="171"/>
      <c r="G130" s="133"/>
    </row>
    <row r="131" spans="1:7" x14ac:dyDescent="0.35">
      <c r="A131" s="67" t="s">
        <v>462</v>
      </c>
      <c r="B131" s="3" t="s">
        <v>332</v>
      </c>
      <c r="C131" s="13" t="s">
        <v>236</v>
      </c>
      <c r="D131" s="50">
        <v>2</v>
      </c>
      <c r="E131" s="132"/>
      <c r="F131" s="171"/>
      <c r="G131" s="133"/>
    </row>
    <row r="132" spans="1:7" x14ac:dyDescent="0.35">
      <c r="A132" s="67"/>
      <c r="B132" s="3"/>
      <c r="C132" s="72"/>
      <c r="D132" s="72"/>
      <c r="E132" s="130"/>
      <c r="F132" s="105"/>
      <c r="G132" s="131"/>
    </row>
    <row r="133" spans="1:7" ht="15" thickBot="1" x14ac:dyDescent="0.4">
      <c r="A133" s="123"/>
      <c r="B133" s="94"/>
      <c r="C133" s="127"/>
      <c r="D133" s="127"/>
      <c r="E133" s="134"/>
      <c r="F133" s="170"/>
      <c r="G133" s="135"/>
    </row>
    <row r="134" spans="1:7" ht="15" thickBot="1" x14ac:dyDescent="0.4"/>
    <row r="135" spans="1:7" x14ac:dyDescent="0.35">
      <c r="A135" s="172"/>
      <c r="B135" s="173" t="s">
        <v>369</v>
      </c>
      <c r="C135" s="174"/>
      <c r="D135" s="139"/>
      <c r="E135" s="175"/>
      <c r="F135" s="178"/>
      <c r="G135" s="176"/>
    </row>
    <row r="136" spans="1:7" x14ac:dyDescent="0.35">
      <c r="A136" s="177"/>
      <c r="B136" s="137" t="s">
        <v>370</v>
      </c>
      <c r="C136" s="136"/>
      <c r="D136" s="138"/>
      <c r="E136" s="165"/>
      <c r="F136" s="179"/>
      <c r="G136" s="166"/>
    </row>
    <row r="137" spans="1:7" ht="15" thickBot="1" x14ac:dyDescent="0.4">
      <c r="A137" s="1"/>
      <c r="B137" s="3"/>
      <c r="C137" s="92"/>
      <c r="D137" s="82"/>
      <c r="E137" s="164"/>
      <c r="F137" s="180"/>
      <c r="G137" s="153"/>
    </row>
    <row r="138" spans="1:7" ht="15" thickBot="1" x14ac:dyDescent="0.4">
      <c r="A138" s="40"/>
      <c r="B138" s="43" t="s">
        <v>12</v>
      </c>
      <c r="C138" s="41"/>
      <c r="D138" s="90"/>
      <c r="E138" s="167"/>
      <c r="F138" s="167"/>
      <c r="G138" s="168"/>
    </row>
  </sheetData>
  <mergeCells count="1">
    <mergeCell ref="A1:G1"/>
  </mergeCells>
  <phoneticPr fontId="10"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8513-F126-AB48-A781-B0D3B4562842}">
  <dimension ref="A1:G384"/>
  <sheetViews>
    <sheetView topLeftCell="A181" zoomScaleNormal="100" workbookViewId="0">
      <selection activeCell="B100" sqref="B100"/>
    </sheetView>
  </sheetViews>
  <sheetFormatPr defaultColWidth="8.81640625" defaultRowHeight="14.5" x14ac:dyDescent="0.35"/>
  <cols>
    <col min="1" max="1" width="13" style="57" bestFit="1" customWidth="1"/>
    <col min="2" max="2" width="61.453125" style="57" bestFit="1" customWidth="1"/>
    <col min="3" max="3" width="6.6328125" style="57" customWidth="1"/>
    <col min="4" max="4" width="12.453125" style="57" customWidth="1"/>
    <col min="5" max="5" width="14.36328125" style="169" customWidth="1"/>
    <col min="6" max="6" width="15.81640625" style="169" bestFit="1" customWidth="1"/>
    <col min="7" max="7" width="21.1796875" style="169" bestFit="1" customWidth="1"/>
    <col min="8" max="16384" width="8.81640625" style="57"/>
  </cols>
  <sheetData>
    <row r="1" spans="1:7" ht="84.75" customHeight="1" thickBot="1" x14ac:dyDescent="0.4">
      <c r="A1" s="59"/>
      <c r="B1" s="198"/>
      <c r="C1" s="198"/>
      <c r="D1" s="198"/>
      <c r="E1" s="195"/>
      <c r="F1" s="195"/>
      <c r="G1" s="196"/>
    </row>
    <row r="2" spans="1:7" ht="15" thickBot="1" x14ac:dyDescent="0.4">
      <c r="A2" s="190" t="s">
        <v>63</v>
      </c>
      <c r="B2" s="191"/>
      <c r="C2" s="191"/>
      <c r="D2" s="199"/>
      <c r="E2" s="140" t="s">
        <v>0</v>
      </c>
      <c r="F2" s="140"/>
      <c r="G2" s="141" t="s">
        <v>64</v>
      </c>
    </row>
    <row r="3" spans="1:7" ht="15" thickBot="1" x14ac:dyDescent="0.4">
      <c r="A3" s="192"/>
      <c r="B3" s="193"/>
      <c r="C3" s="193"/>
      <c r="D3" s="200"/>
      <c r="E3" s="140" t="s">
        <v>1</v>
      </c>
      <c r="F3" s="140"/>
      <c r="G3" s="141"/>
    </row>
    <row r="4" spans="1:7" x14ac:dyDescent="0.35">
      <c r="A4" s="44" t="s">
        <v>226</v>
      </c>
      <c r="B4" s="60" t="s">
        <v>3</v>
      </c>
      <c r="C4" s="20"/>
      <c r="D4" s="61"/>
      <c r="E4" s="142" t="s">
        <v>4</v>
      </c>
      <c r="F4" s="142"/>
      <c r="G4" s="143" t="s">
        <v>5</v>
      </c>
    </row>
    <row r="5" spans="1:7" x14ac:dyDescent="0.35">
      <c r="A5" s="45"/>
      <c r="B5" s="38" t="s">
        <v>65</v>
      </c>
      <c r="C5" s="23"/>
      <c r="D5" s="24"/>
      <c r="E5" s="144"/>
      <c r="F5" s="144"/>
      <c r="G5" s="145" t="s">
        <v>6</v>
      </c>
    </row>
    <row r="6" spans="1:7" x14ac:dyDescent="0.35">
      <c r="A6" s="45"/>
      <c r="B6" s="38" t="s">
        <v>227</v>
      </c>
      <c r="C6" s="23"/>
      <c r="D6" s="24"/>
      <c r="E6" s="144" t="s">
        <v>225</v>
      </c>
      <c r="F6" s="144"/>
      <c r="G6" s="145" t="s">
        <v>66</v>
      </c>
    </row>
    <row r="7" spans="1:7" ht="15" thickBot="1" x14ac:dyDescent="0.4">
      <c r="A7" s="46"/>
      <c r="B7" s="39"/>
      <c r="C7" s="27"/>
      <c r="D7" s="28"/>
      <c r="E7" s="146"/>
      <c r="F7" s="146"/>
      <c r="G7" s="147"/>
    </row>
    <row r="8" spans="1:7" ht="15" thickBot="1" x14ac:dyDescent="0.4">
      <c r="A8" s="31" t="s">
        <v>7</v>
      </c>
      <c r="B8" s="32" t="s">
        <v>8</v>
      </c>
      <c r="C8" s="33" t="s">
        <v>9</v>
      </c>
      <c r="D8" s="33" t="s">
        <v>10</v>
      </c>
      <c r="E8" s="148" t="s">
        <v>11</v>
      </c>
      <c r="F8" s="149" t="s">
        <v>371</v>
      </c>
      <c r="G8" s="149" t="s">
        <v>372</v>
      </c>
    </row>
    <row r="9" spans="1:7" x14ac:dyDescent="0.35">
      <c r="A9" s="14"/>
      <c r="B9" s="62"/>
      <c r="C9" s="63"/>
      <c r="D9" s="64"/>
      <c r="E9" s="150"/>
      <c r="F9" s="150"/>
      <c r="G9" s="151"/>
    </row>
    <row r="10" spans="1:7" x14ac:dyDescent="0.35">
      <c r="A10" s="1"/>
      <c r="B10" s="6" t="s">
        <v>67</v>
      </c>
      <c r="C10" s="65"/>
      <c r="D10" s="66"/>
      <c r="E10" s="152"/>
      <c r="F10" s="152"/>
      <c r="G10" s="153"/>
    </row>
    <row r="11" spans="1:7" x14ac:dyDescent="0.35">
      <c r="A11" s="1"/>
      <c r="B11" s="6"/>
      <c r="C11" s="65"/>
      <c r="D11" s="66"/>
      <c r="E11" s="152"/>
      <c r="F11" s="152"/>
      <c r="G11" s="153"/>
    </row>
    <row r="12" spans="1:7" x14ac:dyDescent="0.35">
      <c r="A12" s="1"/>
      <c r="B12" s="6" t="s">
        <v>68</v>
      </c>
      <c r="C12" s="65"/>
      <c r="D12" s="66"/>
      <c r="E12" s="152"/>
      <c r="F12" s="152"/>
      <c r="G12" s="153"/>
    </row>
    <row r="13" spans="1:7" x14ac:dyDescent="0.35">
      <c r="A13" s="1"/>
      <c r="B13" s="6"/>
      <c r="C13" s="65"/>
      <c r="D13" s="66"/>
      <c r="E13" s="152"/>
      <c r="F13" s="152"/>
      <c r="G13" s="153"/>
    </row>
    <row r="14" spans="1:7" x14ac:dyDescent="0.35">
      <c r="A14" s="1"/>
      <c r="B14" s="6" t="s">
        <v>69</v>
      </c>
      <c r="C14" s="65"/>
      <c r="D14" s="66"/>
      <c r="E14" s="152"/>
      <c r="F14" s="152"/>
      <c r="G14" s="153"/>
    </row>
    <row r="15" spans="1:7" x14ac:dyDescent="0.35">
      <c r="A15" s="1"/>
      <c r="B15" s="6"/>
      <c r="C15" s="65"/>
      <c r="D15" s="66"/>
      <c r="E15" s="152"/>
      <c r="F15" s="152"/>
      <c r="G15" s="153"/>
    </row>
    <row r="16" spans="1:7" x14ac:dyDescent="0.35">
      <c r="A16" s="1"/>
      <c r="B16" s="6" t="s">
        <v>70</v>
      </c>
      <c r="C16" s="65"/>
      <c r="D16" s="66"/>
      <c r="E16" s="152"/>
      <c r="F16" s="152"/>
      <c r="G16" s="153"/>
    </row>
    <row r="17" spans="1:7" x14ac:dyDescent="0.35">
      <c r="A17" s="1"/>
      <c r="B17" s="67"/>
      <c r="C17" s="65"/>
      <c r="D17" s="66"/>
      <c r="E17" s="152"/>
      <c r="F17" s="152"/>
      <c r="G17" s="153"/>
    </row>
    <row r="18" spans="1:7" x14ac:dyDescent="0.35">
      <c r="A18" s="1"/>
      <c r="B18" s="67" t="s">
        <v>71</v>
      </c>
      <c r="C18" s="65"/>
      <c r="D18" s="66"/>
      <c r="E18" s="152"/>
      <c r="F18" s="152"/>
      <c r="G18" s="153"/>
    </row>
    <row r="19" spans="1:7" x14ac:dyDescent="0.35">
      <c r="A19" s="1"/>
      <c r="B19" s="67"/>
      <c r="C19" s="65"/>
      <c r="D19" s="66"/>
      <c r="E19" s="152"/>
      <c r="F19" s="152"/>
      <c r="G19" s="153"/>
    </row>
    <row r="20" spans="1:7" x14ac:dyDescent="0.35">
      <c r="A20" s="1"/>
      <c r="B20" s="6" t="s">
        <v>72</v>
      </c>
      <c r="C20" s="65"/>
      <c r="D20" s="66"/>
      <c r="E20" s="152"/>
      <c r="F20" s="152"/>
      <c r="G20" s="153"/>
    </row>
    <row r="21" spans="1:7" x14ac:dyDescent="0.35">
      <c r="A21" s="1"/>
      <c r="B21" s="67"/>
      <c r="C21" s="65"/>
      <c r="D21" s="66"/>
      <c r="E21" s="152"/>
      <c r="F21" s="152"/>
      <c r="G21" s="153"/>
    </row>
    <row r="22" spans="1:7" x14ac:dyDescent="0.35">
      <c r="A22" s="1"/>
      <c r="B22" s="6" t="s">
        <v>73</v>
      </c>
      <c r="C22" s="65"/>
      <c r="D22" s="66"/>
      <c r="E22" s="152"/>
      <c r="F22" s="152"/>
      <c r="G22" s="153"/>
    </row>
    <row r="23" spans="1:7" x14ac:dyDescent="0.35">
      <c r="A23" s="1"/>
      <c r="B23" s="67"/>
      <c r="C23" s="65"/>
      <c r="D23" s="66"/>
      <c r="E23" s="152"/>
      <c r="F23" s="152"/>
      <c r="G23" s="153"/>
    </row>
    <row r="24" spans="1:7" ht="72.5" x14ac:dyDescent="0.35">
      <c r="A24" s="1"/>
      <c r="B24" s="68" t="s">
        <v>74</v>
      </c>
      <c r="C24" s="65"/>
      <c r="D24" s="66"/>
      <c r="E24" s="152"/>
      <c r="F24" s="152"/>
      <c r="G24" s="153"/>
    </row>
    <row r="25" spans="1:7" x14ac:dyDescent="0.35">
      <c r="A25" s="1"/>
      <c r="B25" s="67"/>
      <c r="C25" s="65"/>
      <c r="D25" s="66"/>
      <c r="E25" s="152"/>
      <c r="F25" s="152"/>
      <c r="G25" s="153"/>
    </row>
    <row r="26" spans="1:7" x14ac:dyDescent="0.35">
      <c r="A26" s="1"/>
      <c r="B26" s="6" t="s">
        <v>75</v>
      </c>
      <c r="C26" s="65"/>
      <c r="D26" s="66"/>
      <c r="E26" s="152"/>
      <c r="F26" s="152"/>
      <c r="G26" s="153"/>
    </row>
    <row r="27" spans="1:7" x14ac:dyDescent="0.35">
      <c r="A27" s="1"/>
      <c r="B27" s="67"/>
      <c r="C27" s="65"/>
      <c r="D27" s="66"/>
      <c r="E27" s="152"/>
      <c r="F27" s="152"/>
      <c r="G27" s="153"/>
    </row>
    <row r="28" spans="1:7" ht="29" x14ac:dyDescent="0.35">
      <c r="A28" s="1"/>
      <c r="B28" s="68" t="s">
        <v>76</v>
      </c>
      <c r="C28" s="65"/>
      <c r="D28" s="66"/>
      <c r="E28" s="152"/>
      <c r="F28" s="152"/>
      <c r="G28" s="153"/>
    </row>
    <row r="29" spans="1:7" x14ac:dyDescent="0.35">
      <c r="A29" s="1"/>
      <c r="B29" s="67"/>
      <c r="C29" s="69"/>
      <c r="D29" s="66"/>
      <c r="E29" s="152"/>
      <c r="F29" s="152"/>
      <c r="G29" s="153"/>
    </row>
    <row r="30" spans="1:7" x14ac:dyDescent="0.35">
      <c r="A30" s="1"/>
      <c r="B30" s="6" t="s">
        <v>77</v>
      </c>
      <c r="C30" s="69"/>
      <c r="D30" s="66"/>
      <c r="E30" s="152"/>
      <c r="F30" s="152"/>
      <c r="G30" s="153"/>
    </row>
    <row r="31" spans="1:7" x14ac:dyDescent="0.35">
      <c r="A31" s="1"/>
      <c r="B31" s="67"/>
      <c r="C31" s="69"/>
      <c r="D31" s="66"/>
      <c r="E31" s="152"/>
      <c r="F31" s="152"/>
      <c r="G31" s="153"/>
    </row>
    <row r="32" spans="1:7" ht="409.5" x14ac:dyDescent="0.35">
      <c r="A32" s="1"/>
      <c r="B32" s="70" t="s">
        <v>78</v>
      </c>
      <c r="C32" s="69"/>
      <c r="D32" s="66"/>
      <c r="E32" s="152"/>
      <c r="F32" s="152"/>
      <c r="G32" s="153"/>
    </row>
    <row r="33" spans="1:7" x14ac:dyDescent="0.35">
      <c r="A33" s="1"/>
      <c r="B33" s="67"/>
      <c r="C33" s="69"/>
      <c r="D33" s="66"/>
      <c r="E33" s="152"/>
      <c r="F33" s="152"/>
      <c r="G33" s="153"/>
    </row>
    <row r="34" spans="1:7" ht="15.5" x14ac:dyDescent="0.35">
      <c r="A34" s="1"/>
      <c r="B34" s="71" t="s">
        <v>79</v>
      </c>
      <c r="C34" s="69"/>
      <c r="D34" s="66"/>
      <c r="E34" s="152"/>
      <c r="F34" s="152"/>
      <c r="G34" s="153"/>
    </row>
    <row r="35" spans="1:7" x14ac:dyDescent="0.35">
      <c r="A35" s="1"/>
      <c r="B35" s="67"/>
      <c r="C35" s="69"/>
      <c r="D35" s="66"/>
      <c r="E35" s="152"/>
      <c r="F35" s="152"/>
      <c r="G35" s="153"/>
    </row>
    <row r="36" spans="1:7" x14ac:dyDescent="0.35">
      <c r="A36" s="1"/>
      <c r="B36" s="6" t="s">
        <v>69</v>
      </c>
      <c r="C36" s="69"/>
      <c r="D36" s="66"/>
      <c r="E36" s="152"/>
      <c r="F36" s="152"/>
      <c r="G36" s="153"/>
    </row>
    <row r="37" spans="1:7" x14ac:dyDescent="0.35">
      <c r="A37" s="1"/>
      <c r="B37" s="6"/>
      <c r="C37" s="69"/>
      <c r="D37" s="66"/>
      <c r="E37" s="152"/>
      <c r="F37" s="152"/>
      <c r="G37" s="153"/>
    </row>
    <row r="38" spans="1:7" x14ac:dyDescent="0.35">
      <c r="A38" s="1"/>
      <c r="B38" s="6" t="s">
        <v>80</v>
      </c>
      <c r="C38" s="69"/>
      <c r="D38" s="66"/>
      <c r="E38" s="152"/>
      <c r="F38" s="152"/>
      <c r="G38" s="153"/>
    </row>
    <row r="39" spans="1:7" x14ac:dyDescent="0.35">
      <c r="A39" s="1"/>
      <c r="B39" s="67"/>
      <c r="C39" s="69"/>
      <c r="D39" s="66"/>
      <c r="E39" s="152"/>
      <c r="F39" s="152"/>
      <c r="G39" s="153"/>
    </row>
    <row r="40" spans="1:7" x14ac:dyDescent="0.35">
      <c r="A40" s="1"/>
      <c r="B40" s="6" t="s">
        <v>81</v>
      </c>
      <c r="C40" s="69"/>
      <c r="D40" s="66"/>
      <c r="E40" s="152"/>
      <c r="F40" s="152"/>
      <c r="G40" s="153"/>
    </row>
    <row r="41" spans="1:7" x14ac:dyDescent="0.35">
      <c r="A41" s="1"/>
      <c r="B41" s="72"/>
      <c r="C41" s="69"/>
      <c r="D41" s="66"/>
      <c r="E41" s="152"/>
      <c r="F41" s="152"/>
      <c r="G41" s="153"/>
    </row>
    <row r="42" spans="1:7" x14ac:dyDescent="0.35">
      <c r="A42" s="1" t="s">
        <v>333</v>
      </c>
      <c r="B42" s="1" t="s">
        <v>82</v>
      </c>
      <c r="C42" s="69" t="s">
        <v>83</v>
      </c>
      <c r="D42" s="50">
        <f>12.815*26.428</f>
        <v>338.67482000000001</v>
      </c>
      <c r="E42" s="152"/>
      <c r="F42" s="152"/>
      <c r="G42" s="153"/>
    </row>
    <row r="43" spans="1:7" x14ac:dyDescent="0.35">
      <c r="A43" s="1"/>
      <c r="B43" s="1"/>
      <c r="C43" s="69"/>
      <c r="D43" s="50"/>
      <c r="E43" s="152"/>
      <c r="F43" s="152"/>
      <c r="G43" s="153"/>
    </row>
    <row r="44" spans="1:7" x14ac:dyDescent="0.35">
      <c r="A44" s="1" t="s">
        <v>334</v>
      </c>
      <c r="B44" s="1" t="s">
        <v>84</v>
      </c>
      <c r="C44" s="69" t="s">
        <v>83</v>
      </c>
      <c r="D44" s="50">
        <f>12.815*26.428</f>
        <v>338.67482000000001</v>
      </c>
      <c r="E44" s="152"/>
      <c r="F44" s="152"/>
      <c r="G44" s="153"/>
    </row>
    <row r="45" spans="1:7" ht="15" thickBot="1" x14ac:dyDescent="0.4">
      <c r="A45" s="1"/>
      <c r="B45" s="1"/>
      <c r="C45" s="69"/>
      <c r="D45" s="66"/>
      <c r="E45" s="152"/>
      <c r="F45" s="152"/>
      <c r="G45" s="153"/>
    </row>
    <row r="46" spans="1:7" ht="15" thickBot="1" x14ac:dyDescent="0.4">
      <c r="A46" s="17"/>
      <c r="B46" s="48" t="s">
        <v>85</v>
      </c>
      <c r="C46" s="32"/>
      <c r="D46" s="73"/>
      <c r="E46" s="149"/>
      <c r="F46" s="149"/>
      <c r="G46" s="154">
        <f>SUM(G40:G45)</f>
        <v>0</v>
      </c>
    </row>
    <row r="47" spans="1:7" x14ac:dyDescent="0.35">
      <c r="A47" s="74"/>
      <c r="B47" s="75"/>
      <c r="C47" s="76"/>
      <c r="D47" s="64"/>
      <c r="E47" s="155"/>
      <c r="F47" s="150"/>
      <c r="G47" s="151"/>
    </row>
    <row r="48" spans="1:7" x14ac:dyDescent="0.35">
      <c r="A48" s="74"/>
      <c r="B48" s="2" t="s">
        <v>67</v>
      </c>
      <c r="C48" s="74"/>
      <c r="D48" s="66"/>
      <c r="E48" s="155"/>
      <c r="F48" s="152"/>
      <c r="G48" s="153"/>
    </row>
    <row r="49" spans="1:7" x14ac:dyDescent="0.35">
      <c r="A49" s="74"/>
      <c r="B49" s="3"/>
      <c r="C49" s="74"/>
      <c r="D49" s="66"/>
      <c r="E49" s="155"/>
      <c r="F49" s="152"/>
      <c r="G49" s="153"/>
    </row>
    <row r="50" spans="1:7" x14ac:dyDescent="0.35">
      <c r="A50" s="74"/>
      <c r="B50" s="2" t="s">
        <v>86</v>
      </c>
      <c r="C50" s="74"/>
      <c r="D50" s="66"/>
      <c r="E50" s="155"/>
      <c r="F50" s="152"/>
      <c r="G50" s="153"/>
    </row>
    <row r="51" spans="1:7" x14ac:dyDescent="0.35">
      <c r="A51" s="74"/>
      <c r="B51" s="3"/>
      <c r="C51" s="74"/>
      <c r="D51" s="66"/>
      <c r="E51" s="155"/>
      <c r="F51" s="152"/>
      <c r="G51" s="153"/>
    </row>
    <row r="52" spans="1:7" x14ac:dyDescent="0.35">
      <c r="A52" s="74"/>
      <c r="B52" s="2" t="s">
        <v>87</v>
      </c>
      <c r="C52" s="74"/>
      <c r="D52" s="66"/>
      <c r="E52" s="155"/>
      <c r="F52" s="152"/>
      <c r="G52" s="153"/>
    </row>
    <row r="53" spans="1:7" x14ac:dyDescent="0.35">
      <c r="A53" s="74"/>
      <c r="B53" s="3"/>
      <c r="C53" s="74"/>
      <c r="D53" s="66"/>
      <c r="E53" s="155"/>
      <c r="F53" s="152"/>
      <c r="G53" s="153"/>
    </row>
    <row r="54" spans="1:7" x14ac:dyDescent="0.35">
      <c r="A54" s="74"/>
      <c r="B54" s="2" t="s">
        <v>70</v>
      </c>
      <c r="C54" s="74"/>
      <c r="D54" s="66"/>
      <c r="E54" s="155"/>
      <c r="F54" s="152"/>
      <c r="G54" s="153"/>
    </row>
    <row r="55" spans="1:7" x14ac:dyDescent="0.35">
      <c r="A55" s="74"/>
      <c r="B55" s="3"/>
      <c r="C55" s="74"/>
      <c r="D55" s="66"/>
      <c r="E55" s="155"/>
      <c r="F55" s="152"/>
      <c r="G55" s="153"/>
    </row>
    <row r="56" spans="1:7" x14ac:dyDescent="0.35">
      <c r="A56" s="74"/>
      <c r="B56" s="3" t="s">
        <v>71</v>
      </c>
      <c r="C56" s="74"/>
      <c r="D56" s="66"/>
      <c r="E56" s="155"/>
      <c r="F56" s="152"/>
      <c r="G56" s="153"/>
    </row>
    <row r="57" spans="1:7" x14ac:dyDescent="0.35">
      <c r="A57" s="74"/>
      <c r="B57" s="3"/>
      <c r="C57" s="74"/>
      <c r="D57" s="66"/>
      <c r="E57" s="155"/>
      <c r="F57" s="152"/>
      <c r="G57" s="153"/>
    </row>
    <row r="58" spans="1:7" x14ac:dyDescent="0.35">
      <c r="A58" s="74"/>
      <c r="B58" s="2" t="s">
        <v>72</v>
      </c>
      <c r="C58" s="74"/>
      <c r="D58" s="66"/>
      <c r="E58" s="155"/>
      <c r="F58" s="152"/>
      <c r="G58" s="153"/>
    </row>
    <row r="59" spans="1:7" x14ac:dyDescent="0.35">
      <c r="A59" s="74"/>
      <c r="B59" s="3"/>
      <c r="C59" s="74"/>
      <c r="D59" s="66"/>
      <c r="E59" s="155"/>
      <c r="F59" s="152"/>
      <c r="G59" s="153"/>
    </row>
    <row r="60" spans="1:7" x14ac:dyDescent="0.35">
      <c r="A60" s="74"/>
      <c r="B60" s="2" t="s">
        <v>88</v>
      </c>
      <c r="C60" s="74"/>
      <c r="D60" s="66"/>
      <c r="E60" s="155"/>
      <c r="F60" s="152"/>
      <c r="G60" s="153"/>
    </row>
    <row r="61" spans="1:7" x14ac:dyDescent="0.35">
      <c r="A61" s="74"/>
      <c r="B61" s="3"/>
      <c r="C61" s="74"/>
      <c r="D61" s="66"/>
      <c r="E61" s="155"/>
      <c r="F61" s="152"/>
      <c r="G61" s="153"/>
    </row>
    <row r="62" spans="1:7" ht="26.5" x14ac:dyDescent="0.35">
      <c r="A62" s="74"/>
      <c r="B62" s="3" t="s">
        <v>89</v>
      </c>
      <c r="C62" s="74"/>
      <c r="D62" s="66"/>
      <c r="E62" s="155"/>
      <c r="F62" s="152"/>
      <c r="G62" s="153"/>
    </row>
    <row r="63" spans="1:7" x14ac:dyDescent="0.35">
      <c r="A63" s="74"/>
      <c r="B63" s="3"/>
      <c r="C63" s="74"/>
      <c r="D63" s="66"/>
      <c r="E63" s="155"/>
      <c r="F63" s="152"/>
      <c r="G63" s="153"/>
    </row>
    <row r="64" spans="1:7" x14ac:dyDescent="0.35">
      <c r="A64" s="74"/>
      <c r="B64" s="2" t="s">
        <v>90</v>
      </c>
      <c r="C64" s="74"/>
      <c r="D64" s="66"/>
      <c r="E64" s="155"/>
      <c r="F64" s="152"/>
      <c r="G64" s="153"/>
    </row>
    <row r="65" spans="1:7" x14ac:dyDescent="0.35">
      <c r="A65" s="74"/>
      <c r="B65" s="3"/>
      <c r="C65" s="74"/>
      <c r="D65" s="66"/>
      <c r="E65" s="155"/>
      <c r="F65" s="152"/>
      <c r="G65" s="153"/>
    </row>
    <row r="66" spans="1:7" ht="26.5" x14ac:dyDescent="0.35">
      <c r="A66" s="74"/>
      <c r="B66" s="3" t="s">
        <v>91</v>
      </c>
      <c r="C66" s="74"/>
      <c r="D66" s="66"/>
      <c r="E66" s="155"/>
      <c r="F66" s="152"/>
      <c r="G66" s="153"/>
    </row>
    <row r="67" spans="1:7" x14ac:dyDescent="0.35">
      <c r="A67" s="74"/>
      <c r="B67" s="3"/>
      <c r="C67" s="74"/>
      <c r="D67" s="66"/>
      <c r="E67" s="155"/>
      <c r="F67" s="152"/>
      <c r="G67" s="153"/>
    </row>
    <row r="68" spans="1:7" x14ac:dyDescent="0.35">
      <c r="A68" s="74"/>
      <c r="B68" s="2" t="s">
        <v>92</v>
      </c>
      <c r="C68" s="74"/>
      <c r="D68" s="66"/>
      <c r="E68" s="155"/>
      <c r="F68" s="152"/>
      <c r="G68" s="153"/>
    </row>
    <row r="69" spans="1:7" x14ac:dyDescent="0.35">
      <c r="A69" s="74"/>
      <c r="B69" s="3"/>
      <c r="C69" s="74"/>
      <c r="D69" s="66"/>
      <c r="E69" s="155"/>
      <c r="F69" s="152"/>
      <c r="G69" s="153"/>
    </row>
    <row r="70" spans="1:7" ht="26.5" x14ac:dyDescent="0.35">
      <c r="A70" s="74"/>
      <c r="B70" s="3" t="s">
        <v>93</v>
      </c>
      <c r="C70" s="74"/>
      <c r="D70" s="50"/>
      <c r="E70" s="155"/>
      <c r="F70" s="152"/>
      <c r="G70" s="153"/>
    </row>
    <row r="71" spans="1:7" x14ac:dyDescent="0.35">
      <c r="A71" s="74"/>
      <c r="B71" s="3"/>
      <c r="C71" s="74"/>
      <c r="D71" s="50"/>
      <c r="E71" s="155"/>
      <c r="F71" s="152"/>
      <c r="G71" s="153"/>
    </row>
    <row r="72" spans="1:7" x14ac:dyDescent="0.35">
      <c r="A72" s="74"/>
      <c r="B72" s="2" t="s">
        <v>94</v>
      </c>
      <c r="C72" s="74"/>
      <c r="D72" s="50"/>
      <c r="E72" s="155"/>
      <c r="F72" s="152"/>
      <c r="G72" s="153"/>
    </row>
    <row r="73" spans="1:7" x14ac:dyDescent="0.35">
      <c r="A73" s="74"/>
      <c r="B73" s="3"/>
      <c r="C73" s="74"/>
      <c r="D73" s="50"/>
      <c r="E73" s="155"/>
      <c r="F73" s="152"/>
      <c r="G73" s="153"/>
    </row>
    <row r="74" spans="1:7" x14ac:dyDescent="0.35">
      <c r="A74" s="74"/>
      <c r="B74" s="3" t="s">
        <v>95</v>
      </c>
      <c r="C74" s="77"/>
      <c r="D74" s="50"/>
      <c r="E74" s="155"/>
      <c r="F74" s="152"/>
      <c r="G74" s="153"/>
    </row>
    <row r="75" spans="1:7" x14ac:dyDescent="0.35">
      <c r="A75" s="74"/>
      <c r="B75" s="3"/>
      <c r="C75" s="77"/>
      <c r="D75" s="50"/>
      <c r="E75" s="155"/>
      <c r="F75" s="152"/>
      <c r="G75" s="153"/>
    </row>
    <row r="76" spans="1:7" x14ac:dyDescent="0.35">
      <c r="A76" s="189" t="s">
        <v>534</v>
      </c>
      <c r="B76" s="2" t="s">
        <v>96</v>
      </c>
      <c r="C76" s="77"/>
      <c r="D76" s="50"/>
      <c r="E76" s="155"/>
      <c r="F76" s="152"/>
      <c r="G76" s="153"/>
    </row>
    <row r="77" spans="1:7" x14ac:dyDescent="0.35">
      <c r="A77" s="74"/>
      <c r="B77" s="2"/>
      <c r="C77" s="77"/>
      <c r="D77" s="50"/>
      <c r="E77" s="155"/>
      <c r="F77" s="152"/>
      <c r="G77" s="153"/>
    </row>
    <row r="78" spans="1:7" x14ac:dyDescent="0.35">
      <c r="A78" s="189"/>
      <c r="B78" s="2" t="s">
        <v>97</v>
      </c>
      <c r="C78" s="77"/>
      <c r="D78" s="50"/>
      <c r="E78" s="155"/>
      <c r="F78" s="152"/>
      <c r="G78" s="153"/>
    </row>
    <row r="79" spans="1:7" x14ac:dyDescent="0.35">
      <c r="A79" s="74"/>
      <c r="B79" s="3"/>
      <c r="C79" s="77"/>
      <c r="D79" s="50"/>
      <c r="E79" s="155"/>
      <c r="F79" s="152"/>
      <c r="G79" s="153"/>
    </row>
    <row r="80" spans="1:7" x14ac:dyDescent="0.35">
      <c r="A80" s="74" t="s">
        <v>335</v>
      </c>
      <c r="B80" s="3" t="s">
        <v>98</v>
      </c>
      <c r="C80" s="77" t="s">
        <v>83</v>
      </c>
      <c r="D80" s="50">
        <f>10.789*29.75</f>
        <v>320.97275000000002</v>
      </c>
      <c r="E80" s="155"/>
      <c r="F80" s="152"/>
      <c r="G80" s="153"/>
    </row>
    <row r="81" spans="1:7" x14ac:dyDescent="0.35">
      <c r="A81" s="74"/>
      <c r="B81" s="3"/>
      <c r="C81" s="77"/>
      <c r="D81" s="50"/>
      <c r="E81" s="155"/>
      <c r="F81" s="152"/>
      <c r="G81" s="153"/>
    </row>
    <row r="82" spans="1:7" x14ac:dyDescent="0.35">
      <c r="A82" s="74"/>
      <c r="B82" s="2" t="s">
        <v>99</v>
      </c>
      <c r="C82" s="77"/>
      <c r="D82" s="50"/>
      <c r="E82" s="155"/>
      <c r="F82" s="152"/>
      <c r="G82" s="153"/>
    </row>
    <row r="83" spans="1:7" x14ac:dyDescent="0.35">
      <c r="A83" s="74"/>
      <c r="B83" s="3"/>
      <c r="C83" s="77"/>
      <c r="D83" s="50"/>
      <c r="E83" s="155"/>
      <c r="F83" s="152"/>
      <c r="G83" s="153"/>
    </row>
    <row r="84" spans="1:7" x14ac:dyDescent="0.35">
      <c r="A84" s="74" t="s">
        <v>336</v>
      </c>
      <c r="B84" s="3" t="s">
        <v>100</v>
      </c>
      <c r="C84" s="77" t="s">
        <v>83</v>
      </c>
      <c r="D84" s="50">
        <f>4*11</f>
        <v>44</v>
      </c>
      <c r="E84" s="155"/>
      <c r="F84" s="152"/>
      <c r="G84" s="153"/>
    </row>
    <row r="85" spans="1:7" x14ac:dyDescent="0.35">
      <c r="A85" s="74"/>
      <c r="B85" s="3"/>
      <c r="C85" s="77"/>
      <c r="D85" s="50"/>
      <c r="E85" s="155"/>
      <c r="F85" s="152"/>
      <c r="G85" s="153"/>
    </row>
    <row r="86" spans="1:7" x14ac:dyDescent="0.35">
      <c r="A86" s="74"/>
      <c r="B86" s="2" t="s">
        <v>101</v>
      </c>
      <c r="C86" s="77"/>
      <c r="D86" s="50"/>
      <c r="E86" s="155"/>
      <c r="F86" s="152"/>
      <c r="G86" s="153"/>
    </row>
    <row r="87" spans="1:7" x14ac:dyDescent="0.35">
      <c r="A87" s="74"/>
      <c r="B87" s="3"/>
      <c r="C87" s="77"/>
      <c r="D87" s="50"/>
      <c r="E87" s="155"/>
      <c r="F87" s="152"/>
      <c r="G87" s="153"/>
    </row>
    <row r="88" spans="1:7" x14ac:dyDescent="0.35">
      <c r="A88" s="74" t="s">
        <v>337</v>
      </c>
      <c r="B88" s="3" t="s">
        <v>102</v>
      </c>
      <c r="C88" s="77" t="s">
        <v>83</v>
      </c>
      <c r="D88" s="50">
        <f>(30+30+11+11)*5</f>
        <v>410</v>
      </c>
      <c r="E88" s="155"/>
      <c r="F88" s="152"/>
      <c r="G88" s="153"/>
    </row>
    <row r="89" spans="1:7" x14ac:dyDescent="0.35">
      <c r="A89" s="74"/>
      <c r="B89" s="3"/>
      <c r="C89" s="77"/>
      <c r="D89" s="50"/>
      <c r="E89" s="155"/>
      <c r="F89" s="152"/>
      <c r="G89" s="153"/>
    </row>
    <row r="90" spans="1:7" x14ac:dyDescent="0.35">
      <c r="A90" s="74"/>
      <c r="B90" s="2" t="s">
        <v>103</v>
      </c>
      <c r="C90" s="77"/>
      <c r="D90" s="50"/>
      <c r="E90" s="155"/>
      <c r="F90" s="152"/>
      <c r="G90" s="153"/>
    </row>
    <row r="91" spans="1:7" x14ac:dyDescent="0.35">
      <c r="A91" s="74"/>
      <c r="B91" s="3"/>
      <c r="C91" s="77"/>
      <c r="D91" s="50"/>
      <c r="E91" s="155"/>
      <c r="F91" s="152"/>
      <c r="G91" s="153"/>
    </row>
    <row r="92" spans="1:7" x14ac:dyDescent="0.35">
      <c r="A92" s="74"/>
      <c r="B92" s="2" t="s">
        <v>97</v>
      </c>
      <c r="C92" s="77"/>
      <c r="D92" s="50"/>
      <c r="E92" s="155"/>
      <c r="F92" s="152"/>
      <c r="G92" s="153"/>
    </row>
    <row r="93" spans="1:7" x14ac:dyDescent="0.35">
      <c r="A93" s="74"/>
      <c r="B93" s="3"/>
      <c r="C93" s="77"/>
      <c r="D93" s="50"/>
      <c r="E93" s="155"/>
      <c r="F93" s="152"/>
      <c r="G93" s="153"/>
    </row>
    <row r="94" spans="1:7" x14ac:dyDescent="0.35">
      <c r="A94" s="74" t="s">
        <v>338</v>
      </c>
      <c r="B94" s="3" t="s">
        <v>104</v>
      </c>
      <c r="C94" s="77" t="s">
        <v>16</v>
      </c>
      <c r="D94" s="50">
        <v>30</v>
      </c>
      <c r="E94" s="155"/>
      <c r="F94" s="152"/>
      <c r="G94" s="153"/>
    </row>
    <row r="95" spans="1:7" x14ac:dyDescent="0.35">
      <c r="A95" s="74"/>
      <c r="B95" s="3"/>
      <c r="C95" s="77"/>
      <c r="D95" s="50"/>
      <c r="E95" s="155"/>
      <c r="F95" s="152"/>
      <c r="G95" s="153"/>
    </row>
    <row r="96" spans="1:7" x14ac:dyDescent="0.35">
      <c r="A96" s="74" t="s">
        <v>339</v>
      </c>
      <c r="B96" s="3" t="s">
        <v>105</v>
      </c>
      <c r="C96" s="77" t="s">
        <v>16</v>
      </c>
      <c r="D96" s="50">
        <f>30+30+11+11</f>
        <v>82</v>
      </c>
      <c r="E96" s="155"/>
      <c r="F96" s="152"/>
      <c r="G96" s="153"/>
    </row>
    <row r="97" spans="1:7" x14ac:dyDescent="0.35">
      <c r="A97" s="74"/>
      <c r="B97" s="3"/>
      <c r="C97" s="77"/>
      <c r="D97" s="50"/>
      <c r="E97" s="155"/>
      <c r="F97" s="152"/>
      <c r="G97" s="153"/>
    </row>
    <row r="98" spans="1:7" x14ac:dyDescent="0.35">
      <c r="A98" s="74" t="s">
        <v>340</v>
      </c>
      <c r="B98" s="3" t="s">
        <v>106</v>
      </c>
      <c r="C98" s="77" t="s">
        <v>28</v>
      </c>
      <c r="D98" s="50">
        <v>6</v>
      </c>
      <c r="E98" s="155"/>
      <c r="F98" s="152"/>
      <c r="G98" s="153"/>
    </row>
    <row r="99" spans="1:7" ht="15" thickBot="1" x14ac:dyDescent="0.4">
      <c r="A99" s="74"/>
      <c r="B99" s="3"/>
      <c r="C99" s="77"/>
      <c r="D99" s="50"/>
      <c r="E99" s="155"/>
      <c r="F99" s="152"/>
      <c r="G99" s="153"/>
    </row>
    <row r="100" spans="1:7" ht="15" thickBot="1" x14ac:dyDescent="0.4">
      <c r="A100" s="17"/>
      <c r="B100" s="48" t="s">
        <v>107</v>
      </c>
      <c r="C100" s="78"/>
      <c r="D100" s="51"/>
      <c r="E100" s="156"/>
      <c r="F100" s="161"/>
      <c r="G100" s="154">
        <f>SUM(G80:G98)</f>
        <v>0</v>
      </c>
    </row>
    <row r="101" spans="1:7" x14ac:dyDescent="0.35">
      <c r="A101" s="1"/>
      <c r="B101" s="2"/>
      <c r="C101" s="74"/>
      <c r="D101" s="50"/>
      <c r="E101" s="155"/>
      <c r="F101" s="152"/>
      <c r="G101" s="153"/>
    </row>
    <row r="102" spans="1:7" x14ac:dyDescent="0.35">
      <c r="A102" s="1"/>
      <c r="B102" s="79" t="s">
        <v>67</v>
      </c>
      <c r="C102" s="77"/>
      <c r="D102" s="50"/>
      <c r="E102" s="155"/>
      <c r="F102" s="152"/>
      <c r="G102" s="153"/>
    </row>
    <row r="103" spans="1:7" x14ac:dyDescent="0.35">
      <c r="A103" s="1"/>
      <c r="B103" s="3"/>
      <c r="C103" s="77"/>
      <c r="D103" s="50"/>
      <c r="E103" s="155"/>
      <c r="F103" s="152"/>
      <c r="G103" s="153"/>
    </row>
    <row r="104" spans="1:7" x14ac:dyDescent="0.35">
      <c r="A104" s="1"/>
      <c r="B104" s="2" t="s">
        <v>108</v>
      </c>
      <c r="C104" s="77"/>
      <c r="D104" s="50"/>
      <c r="E104" s="155"/>
      <c r="F104" s="152"/>
      <c r="G104" s="153"/>
    </row>
    <row r="105" spans="1:7" x14ac:dyDescent="0.35">
      <c r="A105" s="1"/>
      <c r="B105" s="3"/>
      <c r="C105" s="77"/>
      <c r="D105" s="50"/>
      <c r="E105" s="155"/>
      <c r="F105" s="152"/>
      <c r="G105" s="153"/>
    </row>
    <row r="106" spans="1:7" x14ac:dyDescent="0.35">
      <c r="A106" s="1"/>
      <c r="B106" s="79" t="s">
        <v>109</v>
      </c>
      <c r="C106" s="77"/>
      <c r="D106" s="50"/>
      <c r="E106" s="155"/>
      <c r="F106" s="152"/>
      <c r="G106" s="153"/>
    </row>
    <row r="107" spans="1:7" x14ac:dyDescent="0.35">
      <c r="A107" s="1"/>
      <c r="B107" s="3"/>
      <c r="C107" s="77"/>
      <c r="D107" s="50"/>
      <c r="E107" s="155"/>
      <c r="F107" s="152"/>
      <c r="G107" s="153"/>
    </row>
    <row r="108" spans="1:7" x14ac:dyDescent="0.35">
      <c r="A108" s="1"/>
      <c r="B108" s="2" t="s">
        <v>72</v>
      </c>
      <c r="C108" s="77"/>
      <c r="D108" s="50"/>
      <c r="E108" s="155"/>
      <c r="F108" s="152"/>
      <c r="G108" s="153"/>
    </row>
    <row r="109" spans="1:7" x14ac:dyDescent="0.35">
      <c r="A109" s="1"/>
      <c r="B109" s="3"/>
      <c r="C109" s="77"/>
      <c r="D109" s="50"/>
      <c r="E109" s="155"/>
      <c r="F109" s="152"/>
      <c r="G109" s="153"/>
    </row>
    <row r="110" spans="1:7" ht="52.5" x14ac:dyDescent="0.35">
      <c r="A110" s="1"/>
      <c r="B110" s="3" t="s">
        <v>110</v>
      </c>
      <c r="C110" s="77"/>
      <c r="D110" s="50"/>
      <c r="E110" s="155"/>
      <c r="F110" s="152"/>
      <c r="G110" s="153"/>
    </row>
    <row r="111" spans="1:7" x14ac:dyDescent="0.35">
      <c r="A111" s="1"/>
      <c r="B111" s="3"/>
      <c r="C111" s="77"/>
      <c r="D111" s="50"/>
      <c r="E111" s="155"/>
      <c r="F111" s="152"/>
      <c r="G111" s="153"/>
    </row>
    <row r="112" spans="1:7" ht="52.5" x14ac:dyDescent="0.35">
      <c r="A112" s="1"/>
      <c r="B112" s="3" t="s">
        <v>111</v>
      </c>
      <c r="C112" s="77"/>
      <c r="D112" s="50"/>
      <c r="E112" s="155"/>
      <c r="F112" s="152"/>
      <c r="G112" s="153"/>
    </row>
    <row r="113" spans="1:7" x14ac:dyDescent="0.35">
      <c r="A113" s="1"/>
      <c r="B113" s="3"/>
      <c r="C113" s="77"/>
      <c r="D113" s="50"/>
      <c r="E113" s="155"/>
      <c r="F113" s="152"/>
      <c r="G113" s="153"/>
    </row>
    <row r="114" spans="1:7" x14ac:dyDescent="0.35">
      <c r="A114" s="187" t="s">
        <v>535</v>
      </c>
      <c r="B114" s="2" t="s">
        <v>112</v>
      </c>
      <c r="C114" s="77"/>
      <c r="D114" s="50"/>
      <c r="E114" s="155"/>
      <c r="F114" s="152"/>
      <c r="G114" s="153"/>
    </row>
    <row r="115" spans="1:7" x14ac:dyDescent="0.35">
      <c r="A115" s="1"/>
      <c r="B115" s="3"/>
      <c r="C115" s="77"/>
      <c r="D115" s="50"/>
      <c r="E115" s="155"/>
      <c r="F115" s="152"/>
      <c r="G115" s="153"/>
    </row>
    <row r="116" spans="1:7" x14ac:dyDescent="0.35">
      <c r="A116" s="1" t="s">
        <v>341</v>
      </c>
      <c r="B116" s="3" t="s">
        <v>113</v>
      </c>
      <c r="C116" s="77" t="s">
        <v>114</v>
      </c>
      <c r="D116" s="50">
        <v>14.97</v>
      </c>
      <c r="E116" s="157"/>
      <c r="F116" s="183"/>
      <c r="G116" s="153"/>
    </row>
    <row r="117" spans="1:7" x14ac:dyDescent="0.35">
      <c r="A117" s="1"/>
      <c r="B117" s="3"/>
      <c r="C117" s="77"/>
      <c r="D117" s="50"/>
      <c r="E117" s="155"/>
      <c r="F117" s="152"/>
      <c r="G117" s="153"/>
    </row>
    <row r="118" spans="1:7" x14ac:dyDescent="0.35">
      <c r="A118" s="1" t="s">
        <v>342</v>
      </c>
      <c r="B118" s="3" t="s">
        <v>115</v>
      </c>
      <c r="C118" s="77" t="s">
        <v>114</v>
      </c>
      <c r="D118" s="50">
        <f>D116*0.1</f>
        <v>1.4970000000000001</v>
      </c>
      <c r="E118" s="155"/>
      <c r="F118" s="152"/>
      <c r="G118" s="153"/>
    </row>
    <row r="119" spans="1:7" x14ac:dyDescent="0.35">
      <c r="A119" s="1"/>
      <c r="B119" s="3"/>
      <c r="C119" s="77"/>
      <c r="D119" s="50"/>
      <c r="E119" s="155"/>
      <c r="F119" s="152"/>
      <c r="G119" s="153"/>
    </row>
    <row r="120" spans="1:7" x14ac:dyDescent="0.35">
      <c r="A120" s="1"/>
      <c r="B120" s="2" t="s">
        <v>116</v>
      </c>
      <c r="C120" s="77"/>
      <c r="D120" s="50"/>
      <c r="E120" s="155"/>
      <c r="F120" s="152"/>
      <c r="G120" s="153"/>
    </row>
    <row r="121" spans="1:7" x14ac:dyDescent="0.35">
      <c r="A121" s="1"/>
      <c r="B121" s="2"/>
      <c r="C121" s="77"/>
      <c r="D121" s="50"/>
      <c r="E121" s="155"/>
      <c r="F121" s="152"/>
      <c r="G121" s="153"/>
    </row>
    <row r="122" spans="1:7" x14ac:dyDescent="0.35">
      <c r="A122" s="1" t="s">
        <v>343</v>
      </c>
      <c r="B122" s="80" t="s">
        <v>117</v>
      </c>
      <c r="C122" s="77" t="s">
        <v>28</v>
      </c>
      <c r="D122" s="50">
        <v>96</v>
      </c>
      <c r="E122" s="155"/>
      <c r="F122" s="152"/>
      <c r="G122" s="153"/>
    </row>
    <row r="123" spans="1:7" ht="15" thickBot="1" x14ac:dyDescent="0.4">
      <c r="A123" s="1"/>
      <c r="B123" s="81"/>
      <c r="C123" s="74"/>
      <c r="D123" s="82"/>
      <c r="E123" s="155"/>
      <c r="F123" s="152"/>
      <c r="G123" s="158"/>
    </row>
    <row r="124" spans="1:7" ht="15" thickBot="1" x14ac:dyDescent="0.4">
      <c r="A124" s="17"/>
      <c r="B124" s="48" t="s">
        <v>109</v>
      </c>
      <c r="C124" s="78"/>
      <c r="D124" s="51"/>
      <c r="E124" s="159"/>
      <c r="F124" s="161"/>
      <c r="G124" s="154">
        <f>SUM(G116:G122)</f>
        <v>0</v>
      </c>
    </row>
    <row r="125" spans="1:7" x14ac:dyDescent="0.35">
      <c r="A125" s="74"/>
      <c r="B125" s="62"/>
      <c r="C125" s="74"/>
      <c r="D125" s="84"/>
      <c r="E125" s="181"/>
      <c r="F125" s="152"/>
      <c r="G125" s="160"/>
    </row>
    <row r="126" spans="1:7" x14ac:dyDescent="0.35">
      <c r="A126" s="74"/>
      <c r="B126" s="2" t="s">
        <v>67</v>
      </c>
      <c r="C126" s="85"/>
      <c r="D126" s="50"/>
      <c r="E126" s="182"/>
      <c r="F126" s="152"/>
      <c r="G126" s="160"/>
    </row>
    <row r="127" spans="1:7" x14ac:dyDescent="0.35">
      <c r="A127" s="74"/>
      <c r="B127" s="3"/>
      <c r="C127" s="85"/>
      <c r="D127" s="50"/>
      <c r="E127" s="182"/>
      <c r="F127" s="152"/>
      <c r="G127" s="160"/>
    </row>
    <row r="128" spans="1:7" x14ac:dyDescent="0.35">
      <c r="A128" s="74"/>
      <c r="B128" s="2" t="s">
        <v>118</v>
      </c>
      <c r="C128" s="85"/>
      <c r="D128" s="50"/>
      <c r="E128" s="182"/>
      <c r="F128" s="152"/>
      <c r="G128" s="160"/>
    </row>
    <row r="129" spans="1:7" x14ac:dyDescent="0.35">
      <c r="A129" s="74"/>
      <c r="B129" s="3"/>
      <c r="C129" s="85"/>
      <c r="D129" s="50"/>
      <c r="E129" s="182"/>
      <c r="F129" s="152"/>
      <c r="G129" s="160"/>
    </row>
    <row r="130" spans="1:7" x14ac:dyDescent="0.35">
      <c r="A130" s="74"/>
      <c r="B130" s="2" t="s">
        <v>119</v>
      </c>
      <c r="C130" s="85"/>
      <c r="D130" s="50"/>
      <c r="E130" s="182"/>
      <c r="F130" s="152"/>
      <c r="G130" s="160"/>
    </row>
    <row r="131" spans="1:7" x14ac:dyDescent="0.35">
      <c r="A131" s="74"/>
      <c r="B131" s="3"/>
      <c r="C131" s="85"/>
      <c r="D131" s="50"/>
      <c r="E131" s="182"/>
      <c r="F131" s="152"/>
      <c r="G131" s="160"/>
    </row>
    <row r="132" spans="1:7" x14ac:dyDescent="0.35">
      <c r="A132" s="74"/>
      <c r="B132" s="2" t="s">
        <v>70</v>
      </c>
      <c r="C132" s="85"/>
      <c r="D132" s="50"/>
      <c r="E132" s="182"/>
      <c r="F132" s="152"/>
      <c r="G132" s="160"/>
    </row>
    <row r="133" spans="1:7" x14ac:dyDescent="0.35">
      <c r="A133" s="74"/>
      <c r="B133" s="3"/>
      <c r="C133" s="85"/>
      <c r="D133" s="50"/>
      <c r="E133" s="182"/>
      <c r="F133" s="152"/>
      <c r="G133" s="160"/>
    </row>
    <row r="134" spans="1:7" x14ac:dyDescent="0.35">
      <c r="A134" s="74"/>
      <c r="B134" s="3" t="s">
        <v>120</v>
      </c>
      <c r="C134" s="85"/>
      <c r="D134" s="50"/>
      <c r="E134" s="182"/>
      <c r="F134" s="152"/>
      <c r="G134" s="160"/>
    </row>
    <row r="135" spans="1:7" x14ac:dyDescent="0.35">
      <c r="A135" s="74"/>
      <c r="B135" s="3"/>
      <c r="C135" s="85"/>
      <c r="D135" s="50"/>
      <c r="E135" s="182"/>
      <c r="F135" s="152"/>
      <c r="G135" s="160"/>
    </row>
    <row r="136" spans="1:7" x14ac:dyDescent="0.35">
      <c r="A136" s="189" t="s">
        <v>536</v>
      </c>
      <c r="B136" s="2" t="s">
        <v>121</v>
      </c>
      <c r="C136" s="85"/>
      <c r="D136" s="50"/>
      <c r="E136" s="182"/>
      <c r="F136" s="152"/>
      <c r="G136" s="160"/>
    </row>
    <row r="137" spans="1:7" x14ac:dyDescent="0.35">
      <c r="A137" s="74"/>
      <c r="B137" s="3"/>
      <c r="C137" s="85"/>
      <c r="D137" s="50"/>
      <c r="E137" s="182"/>
      <c r="F137" s="152"/>
      <c r="G137" s="160"/>
    </row>
    <row r="138" spans="1:7" ht="39.5" x14ac:dyDescent="0.35">
      <c r="A138" s="74"/>
      <c r="B138" s="2" t="s">
        <v>122</v>
      </c>
      <c r="C138" s="85"/>
      <c r="D138" s="50"/>
      <c r="E138" s="182"/>
      <c r="F138" s="152"/>
      <c r="G138" s="160"/>
    </row>
    <row r="139" spans="1:7" x14ac:dyDescent="0.35">
      <c r="A139" s="74"/>
      <c r="B139" s="3"/>
      <c r="C139" s="85"/>
      <c r="D139" s="50"/>
      <c r="E139" s="182"/>
      <c r="F139" s="152"/>
      <c r="G139" s="160"/>
    </row>
    <row r="140" spans="1:7" x14ac:dyDescent="0.35">
      <c r="A140" s="74" t="s">
        <v>344</v>
      </c>
      <c r="B140" s="3" t="s">
        <v>123</v>
      </c>
      <c r="C140" s="85" t="s">
        <v>16</v>
      </c>
      <c r="D140" s="50">
        <v>6</v>
      </c>
      <c r="E140" s="182"/>
      <c r="F140" s="152"/>
      <c r="G140" s="160"/>
    </row>
    <row r="141" spans="1:7" ht="14" customHeight="1" x14ac:dyDescent="0.35">
      <c r="A141" s="74"/>
      <c r="B141" s="3"/>
      <c r="C141" s="85"/>
      <c r="D141" s="50"/>
      <c r="E141" s="182"/>
      <c r="F141" s="152"/>
      <c r="G141" s="160"/>
    </row>
    <row r="142" spans="1:7" x14ac:dyDescent="0.35">
      <c r="A142" s="74"/>
      <c r="B142" s="2" t="s">
        <v>124</v>
      </c>
      <c r="C142" s="85"/>
      <c r="D142" s="50"/>
      <c r="E142" s="182"/>
      <c r="F142" s="152"/>
      <c r="G142" s="160"/>
    </row>
    <row r="143" spans="1:7" x14ac:dyDescent="0.35">
      <c r="A143" s="74"/>
      <c r="B143" s="3"/>
      <c r="C143" s="85"/>
      <c r="D143" s="50"/>
      <c r="E143" s="182"/>
      <c r="F143" s="152"/>
      <c r="G143" s="160"/>
    </row>
    <row r="144" spans="1:7" ht="26.5" x14ac:dyDescent="0.35">
      <c r="A144" s="74"/>
      <c r="B144" s="2" t="s">
        <v>125</v>
      </c>
      <c r="C144" s="85"/>
      <c r="D144" s="50"/>
      <c r="E144" s="182"/>
      <c r="F144" s="152"/>
      <c r="G144" s="160"/>
    </row>
    <row r="145" spans="1:7" x14ac:dyDescent="0.35">
      <c r="A145" s="74"/>
      <c r="B145" s="3"/>
      <c r="C145" s="85"/>
      <c r="D145" s="50"/>
      <c r="E145" s="182"/>
      <c r="F145" s="152"/>
      <c r="G145" s="160"/>
    </row>
    <row r="146" spans="1:7" x14ac:dyDescent="0.35">
      <c r="A146" s="74" t="s">
        <v>345</v>
      </c>
      <c r="B146" s="3" t="s">
        <v>126</v>
      </c>
      <c r="C146" s="85" t="s">
        <v>28</v>
      </c>
      <c r="D146" s="50">
        <v>1</v>
      </c>
      <c r="E146" s="182"/>
      <c r="F146" s="152"/>
      <c r="G146" s="160"/>
    </row>
    <row r="147" spans="1:7" x14ac:dyDescent="0.35">
      <c r="A147" s="74"/>
      <c r="B147" s="3"/>
      <c r="C147" s="85"/>
      <c r="D147" s="50"/>
      <c r="E147" s="182"/>
      <c r="F147" s="152"/>
      <c r="G147" s="160"/>
    </row>
    <row r="148" spans="1:7" x14ac:dyDescent="0.35">
      <c r="A148" s="74"/>
      <c r="B148" s="2" t="s">
        <v>127</v>
      </c>
      <c r="C148" s="85"/>
      <c r="D148" s="50"/>
      <c r="E148" s="182"/>
      <c r="F148" s="152"/>
      <c r="G148" s="160"/>
    </row>
    <row r="149" spans="1:7" x14ac:dyDescent="0.35">
      <c r="A149" s="74"/>
      <c r="B149" s="3"/>
      <c r="C149" s="85"/>
      <c r="D149" s="50"/>
      <c r="E149" s="182"/>
      <c r="F149" s="152"/>
      <c r="G149" s="160"/>
    </row>
    <row r="150" spans="1:7" ht="26.5" x14ac:dyDescent="0.35">
      <c r="A150" s="74"/>
      <c r="B150" s="2" t="s">
        <v>128</v>
      </c>
      <c r="C150" s="85"/>
      <c r="D150" s="50"/>
      <c r="E150" s="182"/>
      <c r="F150" s="152"/>
      <c r="G150" s="160"/>
    </row>
    <row r="151" spans="1:7" x14ac:dyDescent="0.35">
      <c r="A151" s="74"/>
      <c r="B151" s="3"/>
      <c r="C151" s="85"/>
      <c r="D151" s="50"/>
      <c r="E151" s="182"/>
      <c r="F151" s="152"/>
      <c r="G151" s="160"/>
    </row>
    <row r="152" spans="1:7" x14ac:dyDescent="0.35">
      <c r="A152" s="74" t="s">
        <v>346</v>
      </c>
      <c r="B152" s="3" t="s">
        <v>129</v>
      </c>
      <c r="C152" s="85" t="s">
        <v>28</v>
      </c>
      <c r="D152" s="50">
        <v>1</v>
      </c>
      <c r="E152" s="182"/>
      <c r="F152" s="152"/>
      <c r="G152" s="160"/>
    </row>
    <row r="153" spans="1:7" ht="15" thickBot="1" x14ac:dyDescent="0.4">
      <c r="A153" s="74"/>
      <c r="B153" s="3"/>
      <c r="C153" s="85"/>
      <c r="D153" s="50"/>
      <c r="E153" s="182"/>
      <c r="F153" s="152"/>
      <c r="G153" s="160"/>
    </row>
    <row r="154" spans="1:7" ht="15" thickBot="1" x14ac:dyDescent="0.4">
      <c r="A154" s="17"/>
      <c r="B154" s="48" t="str">
        <f>B130</f>
        <v>METALWORK</v>
      </c>
      <c r="C154" s="86"/>
      <c r="D154" s="51"/>
      <c r="E154" s="159"/>
      <c r="F154" s="161"/>
      <c r="G154" s="162">
        <f>SUM(G139:G153)</f>
        <v>0</v>
      </c>
    </row>
    <row r="155" spans="1:7" x14ac:dyDescent="0.35">
      <c r="A155" s="74"/>
      <c r="B155" s="79"/>
      <c r="C155" s="74"/>
      <c r="D155" s="50"/>
      <c r="E155" s="182"/>
      <c r="F155" s="152"/>
      <c r="G155" s="160"/>
    </row>
    <row r="156" spans="1:7" x14ac:dyDescent="0.35">
      <c r="A156" s="74"/>
      <c r="B156" s="2" t="s">
        <v>67</v>
      </c>
      <c r="C156" s="85"/>
      <c r="D156" s="50"/>
      <c r="E156" s="182"/>
      <c r="F156" s="152"/>
      <c r="G156" s="160"/>
    </row>
    <row r="157" spans="1:7" x14ac:dyDescent="0.35">
      <c r="A157" s="74"/>
      <c r="B157" s="3"/>
      <c r="C157" s="85"/>
      <c r="D157" s="50"/>
      <c r="E157" s="182"/>
      <c r="F157" s="152"/>
      <c r="G157" s="160"/>
    </row>
    <row r="158" spans="1:7" x14ac:dyDescent="0.35">
      <c r="A158" s="74"/>
      <c r="B158" s="2" t="s">
        <v>130</v>
      </c>
      <c r="C158" s="85"/>
      <c r="D158" s="50"/>
      <c r="E158" s="182"/>
      <c r="F158" s="152"/>
      <c r="G158" s="160"/>
    </row>
    <row r="159" spans="1:7" x14ac:dyDescent="0.35">
      <c r="A159" s="74"/>
      <c r="B159" s="3"/>
      <c r="C159" s="85"/>
      <c r="D159" s="50"/>
      <c r="E159" s="182"/>
      <c r="F159" s="152"/>
      <c r="G159" s="160"/>
    </row>
    <row r="160" spans="1:7" x14ac:dyDescent="0.35">
      <c r="A160" s="74"/>
      <c r="B160" s="2" t="s">
        <v>131</v>
      </c>
      <c r="C160" s="85"/>
      <c r="D160" s="50"/>
      <c r="E160" s="182"/>
      <c r="F160" s="152"/>
      <c r="G160" s="160"/>
    </row>
    <row r="161" spans="1:7" x14ac:dyDescent="0.35">
      <c r="A161" s="74"/>
      <c r="B161" s="3"/>
      <c r="C161" s="85"/>
      <c r="D161" s="50"/>
      <c r="E161" s="182"/>
      <c r="F161" s="152"/>
      <c r="G161" s="160"/>
    </row>
    <row r="162" spans="1:7" x14ac:dyDescent="0.35">
      <c r="A162" s="74"/>
      <c r="B162" s="2" t="s">
        <v>70</v>
      </c>
      <c r="C162" s="85"/>
      <c r="D162" s="50"/>
      <c r="E162" s="182"/>
      <c r="F162" s="152"/>
      <c r="G162" s="160"/>
    </row>
    <row r="163" spans="1:7" x14ac:dyDescent="0.35">
      <c r="A163" s="74"/>
      <c r="B163" s="3"/>
      <c r="C163" s="85"/>
      <c r="D163" s="50"/>
      <c r="E163" s="182"/>
      <c r="F163" s="152"/>
      <c r="G163" s="160"/>
    </row>
    <row r="164" spans="1:7" x14ac:dyDescent="0.35">
      <c r="A164" s="74"/>
      <c r="B164" s="3" t="s">
        <v>71</v>
      </c>
      <c r="C164" s="85"/>
      <c r="D164" s="50"/>
      <c r="E164" s="182"/>
      <c r="F164" s="152"/>
      <c r="G164" s="160"/>
    </row>
    <row r="165" spans="1:7" x14ac:dyDescent="0.35">
      <c r="A165" s="74"/>
      <c r="B165" s="3"/>
      <c r="C165" s="85"/>
      <c r="D165" s="50"/>
      <c r="E165" s="182"/>
      <c r="F165" s="152"/>
      <c r="G165" s="160"/>
    </row>
    <row r="166" spans="1:7" x14ac:dyDescent="0.35">
      <c r="A166" s="74"/>
      <c r="B166" s="2" t="s">
        <v>132</v>
      </c>
      <c r="C166" s="87"/>
      <c r="D166" s="50"/>
      <c r="E166" s="182"/>
      <c r="F166" s="152"/>
      <c r="G166" s="160"/>
    </row>
    <row r="167" spans="1:7" x14ac:dyDescent="0.35">
      <c r="A167" s="74"/>
      <c r="B167" s="3"/>
      <c r="C167" s="87"/>
      <c r="D167" s="50"/>
      <c r="E167" s="182"/>
      <c r="F167" s="152"/>
      <c r="G167" s="160"/>
    </row>
    <row r="168" spans="1:7" x14ac:dyDescent="0.35">
      <c r="A168" s="74" t="s">
        <v>537</v>
      </c>
      <c r="B168" s="2" t="s">
        <v>133</v>
      </c>
      <c r="C168" s="87"/>
      <c r="D168" s="50"/>
      <c r="E168" s="182"/>
      <c r="F168" s="152"/>
      <c r="G168" s="160"/>
    </row>
    <row r="169" spans="1:7" x14ac:dyDescent="0.35">
      <c r="A169" s="74"/>
      <c r="B169" s="3"/>
      <c r="C169" s="87"/>
      <c r="D169" s="50"/>
      <c r="E169" s="182"/>
      <c r="F169" s="152"/>
      <c r="G169" s="160"/>
    </row>
    <row r="170" spans="1:7" x14ac:dyDescent="0.35">
      <c r="A170" s="74" t="s">
        <v>347</v>
      </c>
      <c r="B170" s="3" t="s">
        <v>134</v>
      </c>
      <c r="C170" s="85" t="s">
        <v>83</v>
      </c>
      <c r="D170" s="50">
        <f>30*11</f>
        <v>330</v>
      </c>
      <c r="E170" s="182"/>
      <c r="F170" s="152"/>
      <c r="G170" s="160"/>
    </row>
    <row r="171" spans="1:7" x14ac:dyDescent="0.35">
      <c r="A171" s="74"/>
      <c r="B171" s="3"/>
      <c r="C171" s="87"/>
      <c r="D171" s="50"/>
      <c r="E171" s="182"/>
      <c r="F171" s="152"/>
      <c r="G171" s="160"/>
    </row>
    <row r="172" spans="1:7" x14ac:dyDescent="0.35">
      <c r="A172" s="74"/>
      <c r="B172" s="2" t="s">
        <v>135</v>
      </c>
      <c r="C172" s="85"/>
      <c r="D172" s="50"/>
      <c r="E172" s="182"/>
      <c r="F172" s="152"/>
      <c r="G172" s="160"/>
    </row>
    <row r="173" spans="1:7" x14ac:dyDescent="0.35">
      <c r="A173" s="74"/>
      <c r="B173" s="3"/>
      <c r="C173" s="85"/>
      <c r="D173" s="50"/>
      <c r="E173" s="182"/>
      <c r="F173" s="152"/>
      <c r="G173" s="160"/>
    </row>
    <row r="174" spans="1:7" x14ac:dyDescent="0.35">
      <c r="A174" s="74"/>
      <c r="B174" s="2" t="s">
        <v>136</v>
      </c>
      <c r="C174" s="85"/>
      <c r="D174" s="50"/>
      <c r="E174" s="182"/>
      <c r="F174" s="152"/>
      <c r="G174" s="160"/>
    </row>
    <row r="175" spans="1:7" x14ac:dyDescent="0.35">
      <c r="A175" s="74"/>
      <c r="B175" s="3"/>
      <c r="C175" s="85"/>
      <c r="D175" s="50"/>
      <c r="E175" s="182"/>
      <c r="F175" s="152"/>
      <c r="G175" s="160"/>
    </row>
    <row r="176" spans="1:7" x14ac:dyDescent="0.35">
      <c r="A176" s="74"/>
      <c r="B176" s="2" t="s">
        <v>137</v>
      </c>
      <c r="C176" s="85"/>
      <c r="D176" s="50"/>
      <c r="E176" s="182"/>
      <c r="F176" s="152"/>
      <c r="G176" s="160"/>
    </row>
    <row r="177" spans="1:7" x14ac:dyDescent="0.35">
      <c r="A177" s="74"/>
      <c r="B177" s="3"/>
      <c r="C177" s="85"/>
      <c r="D177" s="50"/>
      <c r="E177" s="182"/>
      <c r="F177" s="152"/>
      <c r="G177" s="160"/>
    </row>
    <row r="178" spans="1:7" ht="170.75" customHeight="1" x14ac:dyDescent="0.35">
      <c r="A178" s="74"/>
      <c r="B178" s="2" t="s">
        <v>138</v>
      </c>
      <c r="C178" s="85"/>
      <c r="D178" s="50"/>
      <c r="E178" s="182"/>
      <c r="F178" s="152"/>
      <c r="G178" s="160"/>
    </row>
    <row r="179" spans="1:7" x14ac:dyDescent="0.35">
      <c r="A179" s="74"/>
      <c r="B179" s="3"/>
      <c r="C179" s="85"/>
      <c r="D179" s="50"/>
      <c r="E179" s="182"/>
      <c r="F179" s="152"/>
      <c r="G179" s="160"/>
    </row>
    <row r="180" spans="1:7" ht="26.5" x14ac:dyDescent="0.35">
      <c r="A180" s="74" t="s">
        <v>348</v>
      </c>
      <c r="B180" s="3" t="s">
        <v>139</v>
      </c>
      <c r="C180" s="85" t="s">
        <v>16</v>
      </c>
      <c r="D180" s="50">
        <v>29.155000000000001</v>
      </c>
      <c r="E180" s="182"/>
      <c r="F180" s="152"/>
      <c r="G180" s="160"/>
    </row>
    <row r="181" spans="1:7" x14ac:dyDescent="0.35">
      <c r="A181" s="74"/>
      <c r="B181" s="3"/>
      <c r="C181" s="85"/>
      <c r="D181" s="50"/>
      <c r="E181" s="182"/>
      <c r="F181" s="152"/>
      <c r="G181" s="160"/>
    </row>
    <row r="182" spans="1:7" x14ac:dyDescent="0.35">
      <c r="A182" s="74" t="s">
        <v>349</v>
      </c>
      <c r="B182" s="3" t="s">
        <v>140</v>
      </c>
      <c r="C182" s="85" t="s">
        <v>28</v>
      </c>
      <c r="D182" s="50">
        <v>2</v>
      </c>
      <c r="E182" s="182"/>
      <c r="F182" s="152"/>
      <c r="G182" s="160"/>
    </row>
    <row r="183" spans="1:7" ht="15" thickBot="1" x14ac:dyDescent="0.4">
      <c r="A183" s="74"/>
      <c r="B183" s="3"/>
      <c r="C183" s="85"/>
      <c r="D183" s="50"/>
      <c r="E183" s="182"/>
      <c r="F183" s="152"/>
      <c r="G183" s="160"/>
    </row>
    <row r="184" spans="1:7" ht="15" thickBot="1" x14ac:dyDescent="0.4">
      <c r="A184" s="17"/>
      <c r="B184" s="48" t="s">
        <v>131</v>
      </c>
      <c r="C184" s="88"/>
      <c r="D184" s="51"/>
      <c r="E184" s="159"/>
      <c r="F184" s="161"/>
      <c r="G184" s="162">
        <f>SUM(G170:G183)</f>
        <v>0</v>
      </c>
    </row>
    <row r="185" spans="1:7" x14ac:dyDescent="0.35">
      <c r="A185" s="74"/>
      <c r="B185" s="62"/>
      <c r="C185" s="74"/>
      <c r="D185" s="50"/>
      <c r="E185" s="182"/>
      <c r="F185" s="152"/>
      <c r="G185" s="160"/>
    </row>
    <row r="186" spans="1:7" x14ac:dyDescent="0.35">
      <c r="A186" s="74"/>
      <c r="B186" s="2" t="s">
        <v>67</v>
      </c>
      <c r="C186" s="87"/>
      <c r="D186" s="50"/>
      <c r="E186" s="182"/>
      <c r="F186" s="152"/>
      <c r="G186" s="160"/>
    </row>
    <row r="187" spans="1:7" x14ac:dyDescent="0.35">
      <c r="A187" s="74"/>
      <c r="B187" s="3"/>
      <c r="C187" s="87"/>
      <c r="D187" s="50"/>
      <c r="E187" s="182"/>
      <c r="F187" s="152"/>
      <c r="G187" s="160"/>
    </row>
    <row r="188" spans="1:7" x14ac:dyDescent="0.35">
      <c r="A188" s="74"/>
      <c r="B188" s="2" t="s">
        <v>141</v>
      </c>
      <c r="C188" s="87"/>
      <c r="D188" s="50"/>
      <c r="E188" s="182"/>
      <c r="F188" s="152"/>
      <c r="G188" s="160"/>
    </row>
    <row r="189" spans="1:7" x14ac:dyDescent="0.35">
      <c r="A189" s="74"/>
      <c r="B189" s="3"/>
      <c r="C189" s="87"/>
      <c r="D189" s="50"/>
      <c r="E189" s="182"/>
      <c r="F189" s="152"/>
      <c r="G189" s="160"/>
    </row>
    <row r="190" spans="1:7" x14ac:dyDescent="0.35">
      <c r="A190" s="74"/>
      <c r="B190" s="2" t="s">
        <v>142</v>
      </c>
      <c r="C190" s="87"/>
      <c r="D190" s="50"/>
      <c r="E190" s="182"/>
      <c r="F190" s="152"/>
      <c r="G190" s="160"/>
    </row>
    <row r="191" spans="1:7" x14ac:dyDescent="0.35">
      <c r="A191" s="74"/>
      <c r="B191" s="3"/>
      <c r="C191" s="87"/>
      <c r="D191" s="50"/>
      <c r="E191" s="182"/>
      <c r="F191" s="152"/>
      <c r="G191" s="160"/>
    </row>
    <row r="192" spans="1:7" x14ac:dyDescent="0.35">
      <c r="A192" s="74"/>
      <c r="B192" s="2" t="s">
        <v>70</v>
      </c>
      <c r="C192" s="87"/>
      <c r="D192" s="50"/>
      <c r="E192" s="182"/>
      <c r="F192" s="152"/>
      <c r="G192" s="160"/>
    </row>
    <row r="193" spans="1:7" x14ac:dyDescent="0.35">
      <c r="A193" s="74"/>
      <c r="B193" s="3"/>
      <c r="C193" s="87"/>
      <c r="D193" s="50"/>
      <c r="E193" s="182"/>
      <c r="F193" s="152"/>
      <c r="G193" s="160"/>
    </row>
    <row r="194" spans="1:7" x14ac:dyDescent="0.35">
      <c r="A194" s="74"/>
      <c r="B194" s="3" t="s">
        <v>71</v>
      </c>
      <c r="C194" s="87"/>
      <c r="D194" s="50"/>
      <c r="E194" s="182"/>
      <c r="F194" s="152"/>
      <c r="G194" s="160"/>
    </row>
    <row r="195" spans="1:7" x14ac:dyDescent="0.35">
      <c r="A195" s="74"/>
      <c r="B195" s="3"/>
      <c r="C195" s="87"/>
      <c r="D195" s="50"/>
      <c r="E195" s="182"/>
      <c r="F195" s="152"/>
      <c r="G195" s="160"/>
    </row>
    <row r="196" spans="1:7" x14ac:dyDescent="0.35">
      <c r="A196" s="74"/>
      <c r="B196" s="2" t="s">
        <v>143</v>
      </c>
      <c r="C196" s="87"/>
      <c r="D196" s="50"/>
      <c r="E196" s="182"/>
      <c r="F196" s="152"/>
      <c r="G196" s="160"/>
    </row>
    <row r="197" spans="1:7" x14ac:dyDescent="0.35">
      <c r="A197" s="74"/>
      <c r="B197" s="3"/>
      <c r="C197" s="87"/>
      <c r="D197" s="50"/>
      <c r="E197" s="182"/>
      <c r="F197" s="152"/>
      <c r="G197" s="160"/>
    </row>
    <row r="198" spans="1:7" ht="26.5" x14ac:dyDescent="0.35">
      <c r="A198" s="74"/>
      <c r="B198" s="3" t="s">
        <v>144</v>
      </c>
      <c r="C198" s="87"/>
      <c r="D198" s="50"/>
      <c r="E198" s="182"/>
      <c r="F198" s="152"/>
      <c r="G198" s="160"/>
    </row>
    <row r="199" spans="1:7" x14ac:dyDescent="0.35">
      <c r="A199" s="74"/>
      <c r="B199" s="3"/>
      <c r="C199" s="87"/>
      <c r="D199" s="50"/>
      <c r="E199" s="182"/>
      <c r="F199" s="152"/>
      <c r="G199" s="160"/>
    </row>
    <row r="200" spans="1:7" ht="26.5" x14ac:dyDescent="0.35">
      <c r="A200" s="74"/>
      <c r="B200" s="3" t="s">
        <v>145</v>
      </c>
      <c r="C200" s="87"/>
      <c r="D200" s="50"/>
      <c r="E200" s="182"/>
      <c r="F200" s="152"/>
      <c r="G200" s="160"/>
    </row>
    <row r="201" spans="1:7" x14ac:dyDescent="0.35">
      <c r="A201" s="74"/>
      <c r="B201" s="3"/>
      <c r="C201" s="87"/>
      <c r="D201" s="50"/>
      <c r="E201" s="182"/>
      <c r="F201" s="152"/>
      <c r="G201" s="160"/>
    </row>
    <row r="202" spans="1:7" x14ac:dyDescent="0.35">
      <c r="A202" s="74"/>
      <c r="B202" s="2" t="s">
        <v>146</v>
      </c>
      <c r="C202" s="77"/>
      <c r="D202" s="50"/>
      <c r="E202" s="182"/>
      <c r="F202" s="152"/>
      <c r="G202" s="160"/>
    </row>
    <row r="203" spans="1:7" x14ac:dyDescent="0.35">
      <c r="A203" s="74"/>
      <c r="B203" s="3"/>
      <c r="C203" s="77"/>
      <c r="D203" s="50"/>
      <c r="E203" s="182"/>
      <c r="F203" s="152"/>
      <c r="G203" s="160"/>
    </row>
    <row r="204" spans="1:7" ht="39.5" x14ac:dyDescent="0.35">
      <c r="A204" s="74"/>
      <c r="B204" s="2" t="s">
        <v>147</v>
      </c>
      <c r="C204" s="77"/>
      <c r="D204" s="50"/>
      <c r="E204" s="182"/>
      <c r="F204" s="152"/>
      <c r="G204" s="160"/>
    </row>
    <row r="205" spans="1:7" x14ac:dyDescent="0.35">
      <c r="A205" s="74"/>
      <c r="B205" s="3"/>
      <c r="C205" s="77"/>
      <c r="D205" s="50"/>
      <c r="E205" s="182"/>
      <c r="F205" s="152"/>
      <c r="G205" s="160"/>
    </row>
    <row r="206" spans="1:7" x14ac:dyDescent="0.35">
      <c r="A206" s="74" t="s">
        <v>350</v>
      </c>
      <c r="B206" s="3" t="s">
        <v>148</v>
      </c>
      <c r="C206" s="77" t="s">
        <v>83</v>
      </c>
      <c r="D206" s="50">
        <f>D44</f>
        <v>338.67482000000001</v>
      </c>
      <c r="E206" s="182"/>
      <c r="F206" s="152"/>
      <c r="G206" s="160"/>
    </row>
    <row r="207" spans="1:7" x14ac:dyDescent="0.35">
      <c r="A207" s="74"/>
      <c r="B207" s="3"/>
      <c r="C207" s="87"/>
      <c r="D207" s="50"/>
      <c r="E207" s="182"/>
      <c r="F207" s="152"/>
      <c r="G207" s="160"/>
    </row>
    <row r="208" spans="1:7" x14ac:dyDescent="0.35">
      <c r="A208" s="74"/>
      <c r="B208" s="2" t="s">
        <v>149</v>
      </c>
      <c r="C208" s="87"/>
      <c r="D208" s="50"/>
      <c r="E208" s="182"/>
      <c r="F208" s="152"/>
      <c r="G208" s="160"/>
    </row>
    <row r="209" spans="1:7" x14ac:dyDescent="0.35">
      <c r="A209" s="74"/>
      <c r="B209" s="3"/>
      <c r="C209" s="87"/>
      <c r="D209" s="50"/>
      <c r="E209" s="182"/>
      <c r="F209" s="152"/>
      <c r="G209" s="160"/>
    </row>
    <row r="210" spans="1:7" x14ac:dyDescent="0.35">
      <c r="A210" s="74"/>
      <c r="B210" s="2" t="s">
        <v>150</v>
      </c>
      <c r="C210" s="87"/>
      <c r="D210" s="50"/>
      <c r="E210" s="182"/>
      <c r="F210" s="152"/>
      <c r="G210" s="160"/>
    </row>
    <row r="211" spans="1:7" x14ac:dyDescent="0.35">
      <c r="A211" s="74"/>
      <c r="B211" s="3"/>
      <c r="C211" s="87"/>
      <c r="D211" s="50"/>
      <c r="E211" s="182"/>
      <c r="F211" s="152"/>
      <c r="G211" s="160"/>
    </row>
    <row r="212" spans="1:7" x14ac:dyDescent="0.35">
      <c r="A212" s="74" t="s">
        <v>351</v>
      </c>
      <c r="B212" s="3" t="s">
        <v>151</v>
      </c>
      <c r="C212" s="85" t="s">
        <v>83</v>
      </c>
      <c r="D212" s="50">
        <f>D206</f>
        <v>338.67482000000001</v>
      </c>
      <c r="E212" s="182"/>
      <c r="F212" s="152"/>
      <c r="G212" s="160"/>
    </row>
    <row r="213" spans="1:7" x14ac:dyDescent="0.35">
      <c r="A213" s="74"/>
      <c r="B213" s="3"/>
      <c r="C213" s="77"/>
      <c r="D213" s="50"/>
      <c r="E213" s="182"/>
      <c r="F213" s="152"/>
      <c r="G213" s="160"/>
    </row>
    <row r="214" spans="1:7" x14ac:dyDescent="0.35">
      <c r="A214" s="74" t="s">
        <v>352</v>
      </c>
      <c r="B214" s="3" t="s">
        <v>152</v>
      </c>
      <c r="C214" s="77" t="s">
        <v>16</v>
      </c>
      <c r="D214" s="50">
        <f>30+(11*6)</f>
        <v>96</v>
      </c>
      <c r="E214" s="182"/>
      <c r="F214" s="152"/>
      <c r="G214" s="160"/>
    </row>
    <row r="215" spans="1:7" ht="15" thickBot="1" x14ac:dyDescent="0.4">
      <c r="A215" s="74"/>
      <c r="B215" s="3"/>
      <c r="C215" s="77"/>
      <c r="D215" s="50"/>
      <c r="E215" s="182"/>
      <c r="F215" s="152"/>
      <c r="G215" s="160"/>
    </row>
    <row r="216" spans="1:7" ht="15" thickBot="1" x14ac:dyDescent="0.4">
      <c r="A216" s="17"/>
      <c r="B216" s="89" t="s">
        <v>142</v>
      </c>
      <c r="C216" s="78"/>
      <c r="D216" s="51"/>
      <c r="E216" s="159"/>
      <c r="F216" s="161"/>
      <c r="G216" s="162">
        <f>SUM(G206:G214)</f>
        <v>0</v>
      </c>
    </row>
    <row r="217" spans="1:7" x14ac:dyDescent="0.35">
      <c r="A217" s="74"/>
      <c r="B217" s="62"/>
      <c r="C217" s="74"/>
      <c r="D217" s="84"/>
      <c r="E217" s="155"/>
      <c r="F217" s="152"/>
      <c r="G217" s="151"/>
    </row>
    <row r="218" spans="1:7" x14ac:dyDescent="0.35">
      <c r="A218" s="74"/>
      <c r="B218" s="2" t="s">
        <v>67</v>
      </c>
      <c r="C218" s="77"/>
      <c r="D218" s="50"/>
      <c r="E218" s="155"/>
      <c r="F218" s="152"/>
      <c r="G218" s="153"/>
    </row>
    <row r="219" spans="1:7" x14ac:dyDescent="0.35">
      <c r="A219" s="74"/>
      <c r="B219" s="3"/>
      <c r="C219" s="77"/>
      <c r="D219" s="50"/>
      <c r="E219" s="155"/>
      <c r="F219" s="152"/>
      <c r="G219" s="153"/>
    </row>
    <row r="220" spans="1:7" x14ac:dyDescent="0.35">
      <c r="A220" s="74"/>
      <c r="B220" s="2" t="s">
        <v>153</v>
      </c>
      <c r="C220" s="77"/>
      <c r="D220" s="50"/>
      <c r="E220" s="155"/>
      <c r="F220" s="152"/>
      <c r="G220" s="153"/>
    </row>
    <row r="221" spans="1:7" x14ac:dyDescent="0.35">
      <c r="A221" s="74"/>
      <c r="B221" s="3"/>
      <c r="C221" s="77"/>
      <c r="D221" s="50"/>
      <c r="E221" s="155"/>
      <c r="F221" s="152"/>
      <c r="G221" s="153"/>
    </row>
    <row r="222" spans="1:7" x14ac:dyDescent="0.35">
      <c r="A222" s="74"/>
      <c r="B222" s="2" t="s">
        <v>154</v>
      </c>
      <c r="C222" s="77"/>
      <c r="D222" s="50"/>
      <c r="E222" s="155"/>
      <c r="F222" s="152"/>
      <c r="G222" s="153"/>
    </row>
    <row r="223" spans="1:7" x14ac:dyDescent="0.35">
      <c r="A223" s="74"/>
      <c r="B223" s="3"/>
      <c r="C223" s="77"/>
      <c r="D223" s="50"/>
      <c r="E223" s="155"/>
      <c r="F223" s="152"/>
      <c r="G223" s="153"/>
    </row>
    <row r="224" spans="1:7" x14ac:dyDescent="0.35">
      <c r="A224" s="74"/>
      <c r="B224" s="2" t="s">
        <v>70</v>
      </c>
      <c r="C224" s="77"/>
      <c r="D224" s="50"/>
      <c r="E224" s="155"/>
      <c r="F224" s="152"/>
      <c r="G224" s="153"/>
    </row>
    <row r="225" spans="1:7" x14ac:dyDescent="0.35">
      <c r="A225" s="74"/>
      <c r="B225" s="3"/>
      <c r="C225" s="77"/>
      <c r="D225" s="50"/>
      <c r="E225" s="155"/>
      <c r="F225" s="152"/>
      <c r="G225" s="153"/>
    </row>
    <row r="226" spans="1:7" x14ac:dyDescent="0.35">
      <c r="A226" s="74"/>
      <c r="B226" s="3" t="s">
        <v>71</v>
      </c>
      <c r="C226" s="77"/>
      <c r="D226" s="50"/>
      <c r="E226" s="155"/>
      <c r="F226" s="152"/>
      <c r="G226" s="153"/>
    </row>
    <row r="227" spans="1:7" x14ac:dyDescent="0.35">
      <c r="A227" s="74"/>
      <c r="B227" s="3"/>
      <c r="C227" s="77"/>
      <c r="D227" s="50"/>
      <c r="E227" s="155"/>
      <c r="F227" s="152"/>
      <c r="G227" s="153"/>
    </row>
    <row r="228" spans="1:7" x14ac:dyDescent="0.35">
      <c r="A228" s="74"/>
      <c r="B228" s="2" t="s">
        <v>72</v>
      </c>
      <c r="C228" s="77"/>
      <c r="D228" s="50"/>
      <c r="E228" s="155"/>
      <c r="F228" s="152"/>
      <c r="G228" s="153"/>
    </row>
    <row r="229" spans="1:7" x14ac:dyDescent="0.35">
      <c r="A229" s="74"/>
      <c r="B229" s="3"/>
      <c r="C229" s="77"/>
      <c r="D229" s="50"/>
      <c r="E229" s="155"/>
      <c r="F229" s="152"/>
      <c r="G229" s="153"/>
    </row>
    <row r="230" spans="1:7" x14ac:dyDescent="0.35">
      <c r="A230" s="74"/>
      <c r="B230" s="2" t="s">
        <v>155</v>
      </c>
      <c r="C230" s="77"/>
      <c r="D230" s="50"/>
      <c r="E230" s="155"/>
      <c r="F230" s="152"/>
      <c r="G230" s="153"/>
    </row>
    <row r="231" spans="1:7" x14ac:dyDescent="0.35">
      <c r="A231" s="74"/>
      <c r="B231" s="3"/>
      <c r="C231" s="77"/>
      <c r="D231" s="50"/>
      <c r="E231" s="155"/>
      <c r="F231" s="152"/>
      <c r="G231" s="153"/>
    </row>
    <row r="232" spans="1:7" ht="26.5" x14ac:dyDescent="0.35">
      <c r="A232" s="74"/>
      <c r="B232" s="3" t="s">
        <v>156</v>
      </c>
      <c r="C232" s="77"/>
      <c r="D232" s="50"/>
      <c r="E232" s="155"/>
      <c r="F232" s="152"/>
      <c r="G232" s="153"/>
    </row>
    <row r="233" spans="1:7" x14ac:dyDescent="0.35">
      <c r="A233" s="74"/>
      <c r="B233" s="3"/>
      <c r="C233" s="77"/>
      <c r="D233" s="50"/>
      <c r="E233" s="155"/>
      <c r="F233" s="152"/>
      <c r="G233" s="153"/>
    </row>
    <row r="234" spans="1:7" x14ac:dyDescent="0.35">
      <c r="A234" s="74"/>
      <c r="B234" s="3" t="s">
        <v>157</v>
      </c>
      <c r="C234" s="77"/>
      <c r="D234" s="50"/>
      <c r="E234" s="155"/>
      <c r="F234" s="152"/>
      <c r="G234" s="153"/>
    </row>
    <row r="235" spans="1:7" x14ac:dyDescent="0.35">
      <c r="A235" s="74"/>
      <c r="B235" s="3"/>
      <c r="C235" s="77"/>
      <c r="D235" s="50"/>
      <c r="E235" s="155"/>
      <c r="F235" s="152"/>
      <c r="G235" s="153"/>
    </row>
    <row r="236" spans="1:7" x14ac:dyDescent="0.35">
      <c r="A236" s="74"/>
      <c r="B236" s="2" t="s">
        <v>158</v>
      </c>
      <c r="C236" s="77"/>
      <c r="D236" s="50"/>
      <c r="E236" s="155"/>
      <c r="F236" s="152"/>
      <c r="G236" s="153"/>
    </row>
    <row r="237" spans="1:7" x14ac:dyDescent="0.35">
      <c r="A237" s="74"/>
      <c r="B237" s="3"/>
      <c r="C237" s="77"/>
      <c r="D237" s="50"/>
      <c r="E237" s="155"/>
      <c r="F237" s="152"/>
      <c r="G237" s="153"/>
    </row>
    <row r="238" spans="1:7" x14ac:dyDescent="0.35">
      <c r="A238" s="74"/>
      <c r="B238" s="3" t="s">
        <v>159</v>
      </c>
      <c r="C238" s="77"/>
      <c r="D238" s="50"/>
      <c r="E238" s="155"/>
      <c r="F238" s="152"/>
      <c r="G238" s="153"/>
    </row>
    <row r="239" spans="1:7" x14ac:dyDescent="0.35">
      <c r="A239" s="74"/>
      <c r="B239" s="3"/>
      <c r="C239" s="77"/>
      <c r="D239" s="50"/>
      <c r="E239" s="155"/>
      <c r="F239" s="152"/>
      <c r="G239" s="153"/>
    </row>
    <row r="240" spans="1:7" ht="26.5" x14ac:dyDescent="0.35">
      <c r="A240" s="74"/>
      <c r="B240" s="3" t="s">
        <v>160</v>
      </c>
      <c r="C240" s="77"/>
      <c r="D240" s="50"/>
      <c r="E240" s="155"/>
      <c r="F240" s="152"/>
      <c r="G240" s="153"/>
    </row>
    <row r="241" spans="1:7" x14ac:dyDescent="0.35">
      <c r="A241" s="74"/>
      <c r="B241" s="3"/>
      <c r="C241" s="77"/>
      <c r="D241" s="50"/>
      <c r="E241" s="155"/>
      <c r="F241" s="152"/>
      <c r="G241" s="153"/>
    </row>
    <row r="242" spans="1:7" ht="39.5" x14ac:dyDescent="0.35">
      <c r="A242" s="74"/>
      <c r="B242" s="3" t="s">
        <v>161</v>
      </c>
      <c r="C242" s="77"/>
      <c r="D242" s="50"/>
      <c r="E242" s="155"/>
      <c r="F242" s="152"/>
      <c r="G242" s="153"/>
    </row>
    <row r="243" spans="1:7" x14ac:dyDescent="0.35">
      <c r="A243" s="74"/>
      <c r="B243" s="3"/>
      <c r="C243" s="77"/>
      <c r="D243" s="50"/>
      <c r="E243" s="155"/>
      <c r="F243" s="152"/>
      <c r="G243" s="153"/>
    </row>
    <row r="244" spans="1:7" x14ac:dyDescent="0.35">
      <c r="A244" s="74"/>
      <c r="B244" s="2" t="s">
        <v>162</v>
      </c>
      <c r="C244" s="77"/>
      <c r="D244" s="50"/>
      <c r="E244" s="155"/>
      <c r="F244" s="152"/>
      <c r="G244" s="153"/>
    </row>
    <row r="245" spans="1:7" x14ac:dyDescent="0.35">
      <c r="A245" s="74"/>
      <c r="B245" s="3"/>
      <c r="C245" s="77"/>
      <c r="D245" s="50"/>
      <c r="E245" s="155"/>
      <c r="F245" s="152"/>
      <c r="G245" s="153"/>
    </row>
    <row r="246" spans="1:7" ht="78.5" x14ac:dyDescent="0.35">
      <c r="A246" s="74"/>
      <c r="B246" s="3" t="s">
        <v>163</v>
      </c>
      <c r="C246" s="77"/>
      <c r="D246" s="50"/>
      <c r="E246" s="155"/>
      <c r="F246" s="152"/>
      <c r="G246" s="153"/>
    </row>
    <row r="247" spans="1:7" x14ac:dyDescent="0.35">
      <c r="A247" s="74"/>
      <c r="B247" s="3"/>
      <c r="C247" s="77"/>
      <c r="D247" s="50"/>
      <c r="E247" s="155"/>
      <c r="F247" s="152"/>
      <c r="G247" s="153"/>
    </row>
    <row r="248" spans="1:7" x14ac:dyDescent="0.35">
      <c r="A248" s="74"/>
      <c r="B248" s="2" t="s">
        <v>164</v>
      </c>
      <c r="C248" s="77"/>
      <c r="D248" s="50"/>
      <c r="E248" s="155"/>
      <c r="F248" s="152"/>
      <c r="G248" s="153"/>
    </row>
    <row r="249" spans="1:7" x14ac:dyDescent="0.35">
      <c r="A249" s="74"/>
      <c r="B249" s="3"/>
      <c r="C249" s="77"/>
      <c r="D249" s="50"/>
      <c r="E249" s="155"/>
      <c r="F249" s="152"/>
      <c r="G249" s="153"/>
    </row>
    <row r="250" spans="1:7" ht="39.5" x14ac:dyDescent="0.35">
      <c r="A250" s="74"/>
      <c r="B250" s="3" t="s">
        <v>165</v>
      </c>
      <c r="C250" s="77"/>
      <c r="D250" s="50"/>
      <c r="E250" s="155"/>
      <c r="F250" s="152"/>
      <c r="G250" s="153"/>
    </row>
    <row r="251" spans="1:7" x14ac:dyDescent="0.35">
      <c r="A251" s="74"/>
      <c r="B251" s="3"/>
      <c r="C251" s="77"/>
      <c r="D251" s="50"/>
      <c r="E251" s="155"/>
      <c r="F251" s="152"/>
      <c r="G251" s="153"/>
    </row>
    <row r="252" spans="1:7" x14ac:dyDescent="0.35">
      <c r="A252" s="74"/>
      <c r="B252" s="2" t="s">
        <v>166</v>
      </c>
      <c r="C252" s="77"/>
      <c r="D252" s="50"/>
      <c r="E252" s="155"/>
      <c r="F252" s="152"/>
      <c r="G252" s="153"/>
    </row>
    <row r="253" spans="1:7" x14ac:dyDescent="0.35">
      <c r="A253" s="74"/>
      <c r="B253" s="3"/>
      <c r="C253" s="77"/>
      <c r="D253" s="50"/>
      <c r="E253" s="155"/>
      <c r="F253" s="152"/>
      <c r="G253" s="153"/>
    </row>
    <row r="254" spans="1:7" ht="91.5" x14ac:dyDescent="0.35">
      <c r="A254" s="74"/>
      <c r="B254" s="3" t="s">
        <v>167</v>
      </c>
      <c r="C254" s="77"/>
      <c r="D254" s="50"/>
      <c r="E254" s="155"/>
      <c r="F254" s="152"/>
      <c r="G254" s="153"/>
    </row>
    <row r="255" spans="1:7" x14ac:dyDescent="0.35">
      <c r="A255" s="74"/>
      <c r="B255" s="3"/>
      <c r="C255" s="77"/>
      <c r="D255" s="50"/>
      <c r="E255" s="155"/>
      <c r="F255" s="152"/>
      <c r="G255" s="153"/>
    </row>
    <row r="256" spans="1:7" ht="26.5" x14ac:dyDescent="0.35">
      <c r="A256" s="74"/>
      <c r="B256" s="3" t="s">
        <v>168</v>
      </c>
      <c r="C256" s="77"/>
      <c r="D256" s="50"/>
      <c r="E256" s="155"/>
      <c r="F256" s="152"/>
      <c r="G256" s="153"/>
    </row>
    <row r="257" spans="1:7" x14ac:dyDescent="0.35">
      <c r="A257" s="74"/>
      <c r="B257" s="3"/>
      <c r="C257" s="77"/>
      <c r="D257" s="50"/>
      <c r="E257" s="155"/>
      <c r="F257" s="152"/>
      <c r="G257" s="153"/>
    </row>
    <row r="258" spans="1:7" x14ac:dyDescent="0.35">
      <c r="A258" s="74"/>
      <c r="B258" s="2" t="s">
        <v>169</v>
      </c>
      <c r="C258" s="77"/>
      <c r="D258" s="50"/>
      <c r="E258" s="155"/>
      <c r="F258" s="152"/>
      <c r="G258" s="153"/>
    </row>
    <row r="259" spans="1:7" x14ac:dyDescent="0.35">
      <c r="A259" s="74"/>
      <c r="B259" s="3"/>
      <c r="C259" s="77"/>
      <c r="D259" s="50"/>
      <c r="E259" s="155"/>
      <c r="F259" s="152"/>
      <c r="G259" s="153"/>
    </row>
    <row r="260" spans="1:7" ht="26.5" x14ac:dyDescent="0.35">
      <c r="A260" s="74"/>
      <c r="B260" s="3" t="s">
        <v>170</v>
      </c>
      <c r="C260" s="77"/>
      <c r="D260" s="50"/>
      <c r="E260" s="155"/>
      <c r="F260" s="152"/>
      <c r="G260" s="153"/>
    </row>
    <row r="261" spans="1:7" x14ac:dyDescent="0.35">
      <c r="A261" s="74"/>
      <c r="B261" s="3"/>
      <c r="C261" s="77"/>
      <c r="D261" s="50"/>
      <c r="E261" s="155"/>
      <c r="F261" s="152"/>
      <c r="G261" s="153"/>
    </row>
    <row r="262" spans="1:7" x14ac:dyDescent="0.35">
      <c r="A262" s="74"/>
      <c r="B262" s="3" t="s">
        <v>171</v>
      </c>
      <c r="C262" s="77"/>
      <c r="D262" s="50"/>
      <c r="E262" s="155"/>
      <c r="F262" s="152"/>
      <c r="G262" s="153"/>
    </row>
    <row r="263" spans="1:7" x14ac:dyDescent="0.35">
      <c r="A263" s="74"/>
      <c r="B263" s="3"/>
      <c r="C263" s="77"/>
      <c r="D263" s="50"/>
      <c r="E263" s="155"/>
      <c r="F263" s="152"/>
      <c r="G263" s="153"/>
    </row>
    <row r="264" spans="1:7" x14ac:dyDescent="0.35">
      <c r="A264" s="74"/>
      <c r="B264" s="2" t="s">
        <v>172</v>
      </c>
      <c r="C264" s="77"/>
      <c r="D264" s="50"/>
      <c r="E264" s="155"/>
      <c r="F264" s="152"/>
      <c r="G264" s="153"/>
    </row>
    <row r="265" spans="1:7" x14ac:dyDescent="0.35">
      <c r="A265" s="74"/>
      <c r="B265" s="3"/>
      <c r="C265" s="77"/>
      <c r="D265" s="50"/>
      <c r="E265" s="155"/>
      <c r="F265" s="152"/>
      <c r="G265" s="153"/>
    </row>
    <row r="266" spans="1:7" ht="26.5" x14ac:dyDescent="0.35">
      <c r="A266" s="74"/>
      <c r="B266" s="3" t="s">
        <v>173</v>
      </c>
      <c r="C266" s="77"/>
      <c r="D266" s="50"/>
      <c r="E266" s="155"/>
      <c r="F266" s="152"/>
      <c r="G266" s="153"/>
    </row>
    <row r="267" spans="1:7" x14ac:dyDescent="0.35">
      <c r="A267" s="74"/>
      <c r="B267" s="3"/>
      <c r="C267" s="77"/>
      <c r="D267" s="50"/>
      <c r="E267" s="155"/>
      <c r="F267" s="152"/>
      <c r="G267" s="153"/>
    </row>
    <row r="268" spans="1:7" ht="65.5" x14ac:dyDescent="0.35">
      <c r="A268" s="74"/>
      <c r="B268" s="3" t="s">
        <v>174</v>
      </c>
      <c r="C268" s="77"/>
      <c r="D268" s="50"/>
      <c r="E268" s="155"/>
      <c r="F268" s="152"/>
      <c r="G268" s="153"/>
    </row>
    <row r="269" spans="1:7" x14ac:dyDescent="0.35">
      <c r="A269" s="74"/>
      <c r="B269" s="3"/>
      <c r="C269" s="77"/>
      <c r="D269" s="50"/>
      <c r="E269" s="155"/>
      <c r="F269" s="152"/>
      <c r="G269" s="153"/>
    </row>
    <row r="270" spans="1:7" ht="26.5" x14ac:dyDescent="0.35">
      <c r="A270" s="74"/>
      <c r="B270" s="3" t="s">
        <v>175</v>
      </c>
      <c r="C270" s="77"/>
      <c r="D270" s="50"/>
      <c r="E270" s="155"/>
      <c r="F270" s="152"/>
      <c r="G270" s="153"/>
    </row>
    <row r="271" spans="1:7" x14ac:dyDescent="0.35">
      <c r="A271" s="74"/>
      <c r="B271" s="3"/>
      <c r="C271" s="77"/>
      <c r="D271" s="50"/>
      <c r="E271" s="155"/>
      <c r="F271" s="152"/>
      <c r="G271" s="153"/>
    </row>
    <row r="272" spans="1:7" x14ac:dyDescent="0.35">
      <c r="A272" s="74"/>
      <c r="B272" s="3" t="s">
        <v>176</v>
      </c>
      <c r="C272" s="77"/>
      <c r="D272" s="50"/>
      <c r="E272" s="155"/>
      <c r="F272" s="152"/>
      <c r="G272" s="153"/>
    </row>
    <row r="273" spans="1:7" x14ac:dyDescent="0.35">
      <c r="A273" s="74"/>
      <c r="B273" s="3"/>
      <c r="C273" s="77"/>
      <c r="D273" s="50"/>
      <c r="E273" s="155"/>
      <c r="F273" s="152"/>
      <c r="G273" s="153"/>
    </row>
    <row r="274" spans="1:7" x14ac:dyDescent="0.35">
      <c r="A274" s="74"/>
      <c r="B274" s="2" t="s">
        <v>177</v>
      </c>
      <c r="C274" s="77"/>
      <c r="D274" s="50"/>
      <c r="E274" s="155"/>
      <c r="F274" s="152"/>
      <c r="G274" s="153"/>
    </row>
    <row r="275" spans="1:7" x14ac:dyDescent="0.35">
      <c r="A275" s="74"/>
      <c r="B275" s="3"/>
      <c r="C275" s="77"/>
      <c r="D275" s="50"/>
      <c r="E275" s="155"/>
      <c r="F275" s="152"/>
      <c r="G275" s="153"/>
    </row>
    <row r="276" spans="1:7" x14ac:dyDescent="0.35">
      <c r="A276" s="74"/>
      <c r="B276" s="3" t="s">
        <v>178</v>
      </c>
      <c r="C276" s="77"/>
      <c r="D276" s="50"/>
      <c r="E276" s="155"/>
      <c r="F276" s="152"/>
      <c r="G276" s="153"/>
    </row>
    <row r="277" spans="1:7" x14ac:dyDescent="0.35">
      <c r="A277" s="74"/>
      <c r="B277" s="3"/>
      <c r="C277" s="77"/>
      <c r="D277" s="50"/>
      <c r="E277" s="155"/>
      <c r="F277" s="152"/>
      <c r="G277" s="153"/>
    </row>
    <row r="278" spans="1:7" x14ac:dyDescent="0.35">
      <c r="A278" s="74"/>
      <c r="B278" s="2" t="s">
        <v>179</v>
      </c>
      <c r="C278" s="77"/>
      <c r="D278" s="50"/>
      <c r="E278" s="155"/>
      <c r="F278" s="152"/>
      <c r="G278" s="153"/>
    </row>
    <row r="279" spans="1:7" x14ac:dyDescent="0.35">
      <c r="A279" s="74"/>
      <c r="B279" s="3"/>
      <c r="C279" s="77"/>
      <c r="D279" s="50"/>
      <c r="E279" s="155"/>
      <c r="F279" s="152"/>
      <c r="G279" s="153"/>
    </row>
    <row r="280" spans="1:7" ht="26.5" x14ac:dyDescent="0.35">
      <c r="A280" s="74"/>
      <c r="B280" s="3" t="s">
        <v>180</v>
      </c>
      <c r="C280" s="77"/>
      <c r="D280" s="50"/>
      <c r="E280" s="155"/>
      <c r="F280" s="152"/>
      <c r="G280" s="153"/>
    </row>
    <row r="281" spans="1:7" x14ac:dyDescent="0.35">
      <c r="A281" s="74"/>
      <c r="B281" s="3"/>
      <c r="C281" s="77"/>
      <c r="D281" s="50"/>
      <c r="E281" s="155"/>
      <c r="F281" s="152"/>
      <c r="G281" s="153"/>
    </row>
    <row r="282" spans="1:7" x14ac:dyDescent="0.35">
      <c r="A282" s="74"/>
      <c r="B282" s="2" t="s">
        <v>181</v>
      </c>
      <c r="C282" s="77"/>
      <c r="D282" s="50"/>
      <c r="E282" s="155"/>
      <c r="F282" s="152"/>
      <c r="G282" s="153"/>
    </row>
    <row r="283" spans="1:7" x14ac:dyDescent="0.35">
      <c r="A283" s="74"/>
      <c r="B283" s="3"/>
      <c r="C283" s="77"/>
      <c r="D283" s="50"/>
      <c r="E283" s="155"/>
      <c r="F283" s="152"/>
      <c r="G283" s="153"/>
    </row>
    <row r="284" spans="1:7" ht="26.5" x14ac:dyDescent="0.35">
      <c r="A284" s="74"/>
      <c r="B284" s="3" t="s">
        <v>182</v>
      </c>
      <c r="C284" s="77"/>
      <c r="D284" s="50"/>
      <c r="E284" s="155"/>
      <c r="F284" s="152"/>
      <c r="G284" s="153"/>
    </row>
    <row r="285" spans="1:7" x14ac:dyDescent="0.35">
      <c r="A285" s="74"/>
      <c r="B285" s="3"/>
      <c r="C285" s="77"/>
      <c r="D285" s="50"/>
      <c r="E285" s="155"/>
      <c r="F285" s="152"/>
      <c r="G285" s="153"/>
    </row>
    <row r="286" spans="1:7" x14ac:dyDescent="0.35">
      <c r="A286" s="74"/>
      <c r="B286" s="2" t="s">
        <v>183</v>
      </c>
      <c r="C286" s="77"/>
      <c r="D286" s="50"/>
      <c r="E286" s="155"/>
      <c r="F286" s="152"/>
      <c r="G286" s="153"/>
    </row>
    <row r="287" spans="1:7" x14ac:dyDescent="0.35">
      <c r="A287" s="74"/>
      <c r="B287" s="2"/>
      <c r="C287" s="77"/>
      <c r="D287" s="50"/>
      <c r="E287" s="155"/>
      <c r="F287" s="152"/>
      <c r="G287" s="153"/>
    </row>
    <row r="288" spans="1:7" ht="26.5" x14ac:dyDescent="0.35">
      <c r="A288" s="189" t="s">
        <v>538</v>
      </c>
      <c r="B288" s="2" t="s">
        <v>184</v>
      </c>
      <c r="C288" s="77"/>
      <c r="D288" s="50"/>
      <c r="E288" s="155"/>
      <c r="F288" s="152"/>
      <c r="G288" s="153"/>
    </row>
    <row r="289" spans="1:7" x14ac:dyDescent="0.35">
      <c r="A289" s="74"/>
      <c r="B289" s="3"/>
      <c r="C289" s="77"/>
      <c r="D289" s="50"/>
      <c r="E289" s="155"/>
      <c r="F289" s="152"/>
      <c r="G289" s="153"/>
    </row>
    <row r="290" spans="1:7" x14ac:dyDescent="0.35">
      <c r="A290" s="74" t="s">
        <v>353</v>
      </c>
      <c r="B290" s="3" t="s">
        <v>185</v>
      </c>
      <c r="C290" s="77" t="s">
        <v>16</v>
      </c>
      <c r="D290" s="50">
        <v>60</v>
      </c>
      <c r="E290" s="155"/>
      <c r="F290" s="152"/>
      <c r="G290" s="153"/>
    </row>
    <row r="291" spans="1:7" x14ac:dyDescent="0.35">
      <c r="A291" s="74"/>
      <c r="B291" s="3"/>
      <c r="C291" s="77"/>
      <c r="D291" s="50"/>
      <c r="E291" s="155"/>
      <c r="F291" s="152"/>
      <c r="G291" s="153"/>
    </row>
    <row r="292" spans="1:7" x14ac:dyDescent="0.35">
      <c r="A292" s="74" t="s">
        <v>354</v>
      </c>
      <c r="B292" s="3" t="s">
        <v>186</v>
      </c>
      <c r="C292" s="77" t="s">
        <v>16</v>
      </c>
      <c r="D292" s="50">
        <f>5*6</f>
        <v>30</v>
      </c>
      <c r="E292" s="155"/>
      <c r="F292" s="152"/>
      <c r="G292" s="153"/>
    </row>
    <row r="293" spans="1:7" x14ac:dyDescent="0.35">
      <c r="A293" s="74"/>
      <c r="B293" s="3"/>
      <c r="C293" s="77"/>
      <c r="D293" s="50"/>
      <c r="E293" s="155"/>
      <c r="F293" s="152"/>
      <c r="G293" s="153"/>
    </row>
    <row r="294" spans="1:7" x14ac:dyDescent="0.35">
      <c r="A294" s="74" t="s">
        <v>355</v>
      </c>
      <c r="B294" s="3" t="s">
        <v>187</v>
      </c>
      <c r="C294" s="77" t="s">
        <v>28</v>
      </c>
      <c r="D294" s="50">
        <f>6*2</f>
        <v>12</v>
      </c>
      <c r="E294" s="155"/>
      <c r="F294" s="152"/>
      <c r="G294" s="153"/>
    </row>
    <row r="295" spans="1:7" x14ac:dyDescent="0.35">
      <c r="A295" s="74"/>
      <c r="B295" s="3"/>
      <c r="C295" s="77"/>
      <c r="D295" s="50"/>
      <c r="E295" s="155"/>
      <c r="F295" s="152"/>
      <c r="G295" s="153"/>
    </row>
    <row r="296" spans="1:7" x14ac:dyDescent="0.35">
      <c r="A296" s="74" t="s">
        <v>356</v>
      </c>
      <c r="B296" s="3" t="s">
        <v>188</v>
      </c>
      <c r="C296" s="77" t="s">
        <v>28</v>
      </c>
      <c r="D296" s="50">
        <f>6</f>
        <v>6</v>
      </c>
      <c r="E296" s="155"/>
      <c r="F296" s="152"/>
      <c r="G296" s="153"/>
    </row>
    <row r="297" spans="1:7" x14ac:dyDescent="0.35">
      <c r="A297" s="74"/>
      <c r="B297" s="2"/>
      <c r="C297" s="77"/>
      <c r="D297" s="50"/>
      <c r="E297" s="155"/>
      <c r="F297" s="152"/>
      <c r="G297" s="153"/>
    </row>
    <row r="298" spans="1:7" x14ac:dyDescent="0.35">
      <c r="A298" s="74"/>
      <c r="B298" s="2" t="s">
        <v>189</v>
      </c>
      <c r="C298" s="77"/>
      <c r="D298" s="50"/>
      <c r="E298" s="155"/>
      <c r="F298" s="152"/>
      <c r="G298" s="153"/>
    </row>
    <row r="299" spans="1:7" x14ac:dyDescent="0.35">
      <c r="A299" s="74"/>
      <c r="B299" s="3"/>
      <c r="C299" s="77"/>
      <c r="D299" s="50"/>
      <c r="E299" s="155"/>
      <c r="F299" s="152"/>
      <c r="G299" s="153"/>
    </row>
    <row r="300" spans="1:7" x14ac:dyDescent="0.35">
      <c r="A300" s="74"/>
      <c r="B300" s="2" t="s">
        <v>190</v>
      </c>
      <c r="C300" s="77"/>
      <c r="D300" s="50"/>
      <c r="E300" s="155"/>
      <c r="F300" s="152"/>
      <c r="G300" s="153"/>
    </row>
    <row r="301" spans="1:7" x14ac:dyDescent="0.35">
      <c r="A301" s="74"/>
      <c r="B301" s="3"/>
      <c r="C301" s="77"/>
      <c r="D301" s="50"/>
      <c r="E301" s="155"/>
      <c r="F301" s="152"/>
      <c r="G301" s="153"/>
    </row>
    <row r="302" spans="1:7" ht="39.5" x14ac:dyDescent="0.35">
      <c r="A302" s="74"/>
      <c r="B302" s="3" t="s">
        <v>191</v>
      </c>
      <c r="C302" s="77"/>
      <c r="D302" s="50"/>
      <c r="E302" s="155"/>
      <c r="F302" s="152"/>
      <c r="G302" s="153"/>
    </row>
    <row r="303" spans="1:7" x14ac:dyDescent="0.35">
      <c r="A303" s="74"/>
      <c r="B303" s="3"/>
      <c r="C303" s="77"/>
      <c r="D303" s="50"/>
      <c r="E303" s="155"/>
      <c r="F303" s="152"/>
      <c r="G303" s="153"/>
    </row>
    <row r="304" spans="1:7" x14ac:dyDescent="0.35">
      <c r="A304" s="74" t="s">
        <v>357</v>
      </c>
      <c r="B304" s="3" t="s">
        <v>192</v>
      </c>
      <c r="C304" s="77" t="s">
        <v>28</v>
      </c>
      <c r="D304" s="50">
        <v>1</v>
      </c>
      <c r="E304" s="155"/>
      <c r="F304" s="152"/>
      <c r="G304" s="153"/>
    </row>
    <row r="305" spans="1:7" x14ac:dyDescent="0.35">
      <c r="A305" s="74"/>
      <c r="B305" s="3"/>
      <c r="C305" s="77"/>
      <c r="D305" s="50"/>
      <c r="E305" s="155"/>
      <c r="F305" s="152"/>
      <c r="G305" s="153"/>
    </row>
    <row r="306" spans="1:7" x14ac:dyDescent="0.35">
      <c r="A306" s="74"/>
      <c r="B306" s="2" t="s">
        <v>193</v>
      </c>
      <c r="C306" s="77"/>
      <c r="D306" s="50"/>
      <c r="E306" s="155"/>
      <c r="F306" s="152"/>
      <c r="G306" s="153"/>
    </row>
    <row r="307" spans="1:7" x14ac:dyDescent="0.35">
      <c r="A307" s="74"/>
      <c r="B307" s="3"/>
      <c r="C307" s="77"/>
      <c r="D307" s="50"/>
      <c r="E307" s="155"/>
      <c r="F307" s="152"/>
      <c r="G307" s="153"/>
    </row>
    <row r="308" spans="1:7" ht="26.5" x14ac:dyDescent="0.35">
      <c r="A308" s="74"/>
      <c r="B308" s="3" t="s">
        <v>194</v>
      </c>
      <c r="C308" s="77"/>
      <c r="D308" s="50"/>
      <c r="E308" s="155"/>
      <c r="F308" s="152"/>
      <c r="G308" s="153"/>
    </row>
    <row r="309" spans="1:7" x14ac:dyDescent="0.35">
      <c r="A309" s="74"/>
      <c r="B309" s="3"/>
      <c r="C309" s="77"/>
      <c r="D309" s="50"/>
      <c r="E309" s="155"/>
      <c r="F309" s="152"/>
      <c r="G309" s="153"/>
    </row>
    <row r="310" spans="1:7" x14ac:dyDescent="0.35">
      <c r="A310" s="74" t="s">
        <v>358</v>
      </c>
      <c r="B310" s="3" t="s">
        <v>195</v>
      </c>
      <c r="C310" s="77" t="s">
        <v>28</v>
      </c>
      <c r="D310" s="50">
        <v>1</v>
      </c>
      <c r="E310" s="155"/>
      <c r="F310" s="152"/>
      <c r="G310" s="153"/>
    </row>
    <row r="311" spans="1:7" x14ac:dyDescent="0.35">
      <c r="A311" s="74"/>
      <c r="B311" s="3"/>
      <c r="C311" s="77"/>
      <c r="D311" s="50"/>
      <c r="E311" s="155"/>
      <c r="F311" s="152"/>
      <c r="G311" s="153"/>
    </row>
    <row r="312" spans="1:7" x14ac:dyDescent="0.35">
      <c r="A312" s="74"/>
      <c r="B312" s="2" t="s">
        <v>196</v>
      </c>
      <c r="C312" s="77"/>
      <c r="D312" s="50"/>
      <c r="E312" s="155"/>
      <c r="F312" s="152"/>
      <c r="G312" s="153"/>
    </row>
    <row r="313" spans="1:7" x14ac:dyDescent="0.35">
      <c r="A313" s="74"/>
      <c r="B313" s="3"/>
      <c r="C313" s="77"/>
      <c r="D313" s="50"/>
      <c r="E313" s="155"/>
      <c r="F313" s="152"/>
      <c r="G313" s="153"/>
    </row>
    <row r="314" spans="1:7" x14ac:dyDescent="0.35">
      <c r="A314" s="74"/>
      <c r="B314" s="2" t="s">
        <v>197</v>
      </c>
      <c r="C314" s="77"/>
      <c r="D314" s="50"/>
      <c r="E314" s="155"/>
      <c r="F314" s="152"/>
      <c r="G314" s="153"/>
    </row>
    <row r="315" spans="1:7" x14ac:dyDescent="0.35">
      <c r="A315" s="74"/>
      <c r="B315" s="3"/>
      <c r="C315" s="77"/>
      <c r="D315" s="50"/>
      <c r="E315" s="155"/>
      <c r="F315" s="152"/>
      <c r="G315" s="153"/>
    </row>
    <row r="316" spans="1:7" ht="26.5" x14ac:dyDescent="0.35">
      <c r="A316" s="74"/>
      <c r="B316" s="3" t="s">
        <v>198</v>
      </c>
      <c r="C316" s="77"/>
      <c r="D316" s="50"/>
      <c r="E316" s="155"/>
      <c r="F316" s="152"/>
      <c r="G316" s="153"/>
    </row>
    <row r="317" spans="1:7" x14ac:dyDescent="0.35">
      <c r="A317" s="74"/>
      <c r="B317" s="3"/>
      <c r="C317" s="77"/>
      <c r="D317" s="50"/>
      <c r="E317" s="155"/>
      <c r="F317" s="152"/>
      <c r="G317" s="153"/>
    </row>
    <row r="318" spans="1:7" x14ac:dyDescent="0.35">
      <c r="A318" s="74" t="s">
        <v>359</v>
      </c>
      <c r="B318" s="3" t="s">
        <v>197</v>
      </c>
      <c r="C318" s="77" t="s">
        <v>28</v>
      </c>
      <c r="D318" s="50">
        <v>1</v>
      </c>
      <c r="E318" s="155"/>
      <c r="F318" s="152"/>
      <c r="G318" s="153"/>
    </row>
    <row r="319" spans="1:7" x14ac:dyDescent="0.35">
      <c r="A319" s="74"/>
      <c r="B319" s="3"/>
      <c r="C319" s="77"/>
      <c r="D319" s="50"/>
      <c r="E319" s="155"/>
      <c r="F319" s="152"/>
      <c r="G319" s="153"/>
    </row>
    <row r="320" spans="1:7" x14ac:dyDescent="0.35">
      <c r="A320" s="74"/>
      <c r="B320" s="2" t="s">
        <v>199</v>
      </c>
      <c r="C320" s="77"/>
      <c r="D320" s="50"/>
      <c r="E320" s="155"/>
      <c r="F320" s="152"/>
      <c r="G320" s="153"/>
    </row>
    <row r="321" spans="1:7" x14ac:dyDescent="0.35">
      <c r="A321" s="74"/>
      <c r="B321" s="3"/>
      <c r="C321" s="77"/>
      <c r="D321" s="50"/>
      <c r="E321" s="155"/>
      <c r="F321" s="152"/>
      <c r="G321" s="153"/>
    </row>
    <row r="322" spans="1:7" ht="26.5" x14ac:dyDescent="0.35">
      <c r="A322" s="74"/>
      <c r="B322" s="3" t="s">
        <v>200</v>
      </c>
      <c r="C322" s="77"/>
      <c r="D322" s="50"/>
      <c r="E322" s="155"/>
      <c r="F322" s="152"/>
      <c r="G322" s="153"/>
    </row>
    <row r="323" spans="1:7" x14ac:dyDescent="0.35">
      <c r="A323" s="74"/>
      <c r="B323" s="3"/>
      <c r="C323" s="77"/>
      <c r="D323" s="50"/>
      <c r="E323" s="155"/>
      <c r="F323" s="152"/>
      <c r="G323" s="153"/>
    </row>
    <row r="324" spans="1:7" x14ac:dyDescent="0.35">
      <c r="A324" s="74" t="s">
        <v>360</v>
      </c>
      <c r="B324" s="3" t="s">
        <v>199</v>
      </c>
      <c r="C324" s="77" t="s">
        <v>28</v>
      </c>
      <c r="D324" s="50">
        <v>1</v>
      </c>
      <c r="E324" s="155"/>
      <c r="F324" s="152"/>
      <c r="G324" s="153"/>
    </row>
    <row r="325" spans="1:7" x14ac:dyDescent="0.35">
      <c r="A325" s="74"/>
      <c r="B325" s="3"/>
      <c r="C325" s="77"/>
      <c r="D325" s="50"/>
      <c r="E325" s="155"/>
      <c r="F325" s="152"/>
      <c r="G325" s="153"/>
    </row>
    <row r="326" spans="1:7" x14ac:dyDescent="0.35">
      <c r="A326" s="74"/>
      <c r="B326" s="2" t="s">
        <v>201</v>
      </c>
      <c r="C326" s="77"/>
      <c r="D326" s="50"/>
      <c r="E326" s="155"/>
      <c r="F326" s="152"/>
      <c r="G326" s="153"/>
    </row>
    <row r="327" spans="1:7" x14ac:dyDescent="0.35">
      <c r="A327" s="74"/>
      <c r="B327" s="3"/>
      <c r="C327" s="77"/>
      <c r="D327" s="50"/>
      <c r="E327" s="155"/>
      <c r="F327" s="152"/>
      <c r="G327" s="153"/>
    </row>
    <row r="328" spans="1:7" ht="26.5" x14ac:dyDescent="0.35">
      <c r="A328" s="74"/>
      <c r="B328" s="3" t="s">
        <v>202</v>
      </c>
      <c r="C328" s="77"/>
      <c r="D328" s="50"/>
      <c r="E328" s="155"/>
      <c r="F328" s="152"/>
      <c r="G328" s="153"/>
    </row>
    <row r="329" spans="1:7" x14ac:dyDescent="0.35">
      <c r="A329" s="74"/>
      <c r="B329" s="3"/>
      <c r="C329" s="77"/>
      <c r="D329" s="50"/>
      <c r="E329" s="155"/>
      <c r="F329" s="152"/>
      <c r="G329" s="153"/>
    </row>
    <row r="330" spans="1:7" x14ac:dyDescent="0.35">
      <c r="A330" s="74" t="s">
        <v>361</v>
      </c>
      <c r="B330" s="3" t="s">
        <v>201</v>
      </c>
      <c r="C330" s="77" t="s">
        <v>28</v>
      </c>
      <c r="D330" s="50">
        <v>1</v>
      </c>
      <c r="E330" s="155"/>
      <c r="F330" s="152"/>
      <c r="G330" s="153"/>
    </row>
    <row r="331" spans="1:7" x14ac:dyDescent="0.35">
      <c r="A331" s="74"/>
      <c r="B331" s="3"/>
      <c r="C331" s="77"/>
      <c r="D331" s="50"/>
      <c r="E331" s="155"/>
      <c r="F331" s="152"/>
      <c r="G331" s="153"/>
    </row>
    <row r="332" spans="1:7" x14ac:dyDescent="0.35">
      <c r="A332" s="74"/>
      <c r="B332" s="2" t="s">
        <v>203</v>
      </c>
      <c r="C332" s="77"/>
      <c r="D332" s="50"/>
      <c r="E332" s="155"/>
      <c r="F332" s="152"/>
      <c r="G332" s="153"/>
    </row>
    <row r="333" spans="1:7" x14ac:dyDescent="0.35">
      <c r="A333" s="74"/>
      <c r="B333" s="3"/>
      <c r="C333" s="77"/>
      <c r="D333" s="50"/>
      <c r="E333" s="155"/>
      <c r="F333" s="152"/>
      <c r="G333" s="153"/>
    </row>
    <row r="334" spans="1:7" x14ac:dyDescent="0.35">
      <c r="A334" s="74"/>
      <c r="B334" s="3" t="s">
        <v>204</v>
      </c>
      <c r="C334" s="77"/>
      <c r="D334" s="50"/>
      <c r="E334" s="155"/>
      <c r="F334" s="152"/>
      <c r="G334" s="153"/>
    </row>
    <row r="335" spans="1:7" x14ac:dyDescent="0.35">
      <c r="A335" s="74"/>
      <c r="B335" s="3"/>
      <c r="C335" s="77"/>
      <c r="D335" s="50"/>
      <c r="E335" s="155"/>
      <c r="F335" s="152"/>
      <c r="G335" s="153"/>
    </row>
    <row r="336" spans="1:7" x14ac:dyDescent="0.35">
      <c r="A336" s="74" t="s">
        <v>362</v>
      </c>
      <c r="B336" s="3" t="s">
        <v>205</v>
      </c>
      <c r="C336" s="77" t="s">
        <v>28</v>
      </c>
      <c r="D336" s="50">
        <v>1</v>
      </c>
      <c r="E336" s="155"/>
      <c r="F336" s="152"/>
      <c r="G336" s="153"/>
    </row>
    <row r="337" spans="1:7" x14ac:dyDescent="0.35">
      <c r="A337" s="74"/>
      <c r="B337" s="3"/>
      <c r="C337" s="77"/>
      <c r="D337" s="50"/>
      <c r="E337" s="155"/>
      <c r="F337" s="152"/>
      <c r="G337" s="153"/>
    </row>
    <row r="338" spans="1:7" x14ac:dyDescent="0.35">
      <c r="A338" s="74"/>
      <c r="B338" s="2" t="s">
        <v>206</v>
      </c>
      <c r="C338" s="77"/>
      <c r="D338" s="50"/>
      <c r="E338" s="155"/>
      <c r="F338" s="152"/>
      <c r="G338" s="153"/>
    </row>
    <row r="339" spans="1:7" x14ac:dyDescent="0.35">
      <c r="A339" s="74"/>
      <c r="B339" s="3"/>
      <c r="C339" s="77"/>
      <c r="D339" s="50"/>
      <c r="E339" s="155"/>
      <c r="F339" s="152"/>
      <c r="G339" s="153"/>
    </row>
    <row r="340" spans="1:7" x14ac:dyDescent="0.35">
      <c r="A340" s="74" t="s">
        <v>363</v>
      </c>
      <c r="B340" s="3" t="s">
        <v>207</v>
      </c>
      <c r="C340" s="77" t="s">
        <v>28</v>
      </c>
      <c r="D340" s="50">
        <v>4</v>
      </c>
      <c r="E340" s="155"/>
      <c r="F340" s="152"/>
      <c r="G340" s="153"/>
    </row>
    <row r="341" spans="1:7" x14ac:dyDescent="0.35">
      <c r="A341" s="74"/>
      <c r="B341" s="3"/>
      <c r="C341" s="77"/>
      <c r="D341" s="50"/>
      <c r="E341" s="155"/>
      <c r="F341" s="152"/>
      <c r="G341" s="153"/>
    </row>
    <row r="342" spans="1:7" ht="26.5" x14ac:dyDescent="0.35">
      <c r="A342" s="74"/>
      <c r="B342" s="2" t="s">
        <v>208</v>
      </c>
      <c r="C342" s="77"/>
      <c r="D342" s="50"/>
      <c r="E342" s="155"/>
      <c r="F342" s="152"/>
      <c r="G342" s="153"/>
    </row>
    <row r="343" spans="1:7" x14ac:dyDescent="0.35">
      <c r="A343" s="74"/>
      <c r="B343" s="3"/>
      <c r="C343" s="77"/>
      <c r="D343" s="50"/>
      <c r="E343" s="155"/>
      <c r="F343" s="152"/>
      <c r="G343" s="153"/>
    </row>
    <row r="344" spans="1:7" ht="39.5" x14ac:dyDescent="0.35">
      <c r="A344" s="74" t="s">
        <v>364</v>
      </c>
      <c r="B344" s="3" t="s">
        <v>209</v>
      </c>
      <c r="C344" s="77" t="s">
        <v>28</v>
      </c>
      <c r="D344" s="50">
        <v>2</v>
      </c>
      <c r="E344" s="155"/>
      <c r="F344" s="152"/>
      <c r="G344" s="153"/>
    </row>
    <row r="345" spans="1:7" x14ac:dyDescent="0.35">
      <c r="A345" s="74"/>
      <c r="B345" s="3"/>
      <c r="C345" s="77"/>
      <c r="D345" s="50"/>
      <c r="E345" s="155"/>
      <c r="F345" s="152"/>
      <c r="G345" s="153"/>
    </row>
    <row r="346" spans="1:7" x14ac:dyDescent="0.35">
      <c r="A346" s="74"/>
      <c r="B346" s="2" t="s">
        <v>210</v>
      </c>
      <c r="C346" s="77"/>
      <c r="D346" s="50"/>
      <c r="E346" s="155"/>
      <c r="F346" s="152"/>
      <c r="G346" s="153"/>
    </row>
    <row r="347" spans="1:7" x14ac:dyDescent="0.35">
      <c r="A347" s="74"/>
      <c r="B347" s="3"/>
      <c r="C347" s="77"/>
      <c r="D347" s="50"/>
      <c r="E347" s="155"/>
      <c r="F347" s="152"/>
      <c r="G347" s="153"/>
    </row>
    <row r="348" spans="1:7" ht="26.5" x14ac:dyDescent="0.35">
      <c r="A348" s="74" t="s">
        <v>365</v>
      </c>
      <c r="B348" s="3" t="s">
        <v>211</v>
      </c>
      <c r="C348" s="77" t="s">
        <v>16</v>
      </c>
      <c r="D348" s="50">
        <v>30</v>
      </c>
      <c r="E348" s="155"/>
      <c r="F348" s="152"/>
      <c r="G348" s="153"/>
    </row>
    <row r="349" spans="1:7" x14ac:dyDescent="0.35">
      <c r="A349" s="74"/>
      <c r="B349" s="3"/>
      <c r="C349" s="77"/>
      <c r="D349" s="50"/>
      <c r="E349" s="155"/>
      <c r="F349" s="152"/>
      <c r="G349" s="153"/>
    </row>
    <row r="350" spans="1:7" x14ac:dyDescent="0.35">
      <c r="A350" s="74"/>
      <c r="B350" s="2" t="s">
        <v>212</v>
      </c>
      <c r="C350" s="77"/>
      <c r="D350" s="50"/>
      <c r="E350" s="155"/>
      <c r="F350" s="152"/>
      <c r="G350" s="153"/>
    </row>
    <row r="351" spans="1:7" x14ac:dyDescent="0.35">
      <c r="A351" s="74"/>
      <c r="B351" s="3"/>
      <c r="C351" s="77"/>
      <c r="D351" s="50"/>
      <c r="E351" s="155"/>
      <c r="F351" s="152"/>
      <c r="G351" s="153"/>
    </row>
    <row r="352" spans="1:7" x14ac:dyDescent="0.35">
      <c r="A352" s="74" t="s">
        <v>366</v>
      </c>
      <c r="B352" s="3" t="s">
        <v>213</v>
      </c>
      <c r="C352" s="77" t="s">
        <v>28</v>
      </c>
      <c r="D352" s="50">
        <v>6</v>
      </c>
      <c r="E352" s="155"/>
      <c r="F352" s="152"/>
      <c r="G352" s="153"/>
    </row>
    <row r="353" spans="1:7" x14ac:dyDescent="0.35">
      <c r="A353" s="74"/>
      <c r="B353" s="3"/>
      <c r="C353" s="77"/>
      <c r="D353" s="50"/>
      <c r="E353" s="155"/>
      <c r="F353" s="152"/>
      <c r="G353" s="153"/>
    </row>
    <row r="354" spans="1:7" x14ac:dyDescent="0.35">
      <c r="A354" s="74"/>
      <c r="B354" s="2" t="s">
        <v>214</v>
      </c>
      <c r="C354" s="77"/>
      <c r="D354" s="50"/>
      <c r="E354" s="155"/>
      <c r="F354" s="152"/>
      <c r="G354" s="153"/>
    </row>
    <row r="355" spans="1:7" x14ac:dyDescent="0.35">
      <c r="A355" s="74"/>
      <c r="B355" s="3"/>
      <c r="C355" s="77"/>
      <c r="D355" s="50"/>
      <c r="E355" s="155"/>
      <c r="F355" s="152"/>
      <c r="G355" s="153"/>
    </row>
    <row r="356" spans="1:7" x14ac:dyDescent="0.35">
      <c r="A356" s="74" t="s">
        <v>367</v>
      </c>
      <c r="B356" s="3" t="s">
        <v>215</v>
      </c>
      <c r="C356" s="77" t="s">
        <v>216</v>
      </c>
      <c r="D356" s="50">
        <v>1</v>
      </c>
      <c r="E356" s="155"/>
      <c r="F356" s="152"/>
      <c r="G356" s="153"/>
    </row>
    <row r="357" spans="1:7" ht="15" thickBot="1" x14ac:dyDescent="0.4">
      <c r="A357" s="74"/>
      <c r="B357" s="2"/>
      <c r="C357" s="77"/>
      <c r="D357" s="82"/>
      <c r="E357" s="163"/>
      <c r="F357" s="152"/>
      <c r="G357" s="153"/>
    </row>
    <row r="358" spans="1:7" ht="15" thickBot="1" x14ac:dyDescent="0.4">
      <c r="A358" s="17"/>
      <c r="B358" s="48" t="s">
        <v>217</v>
      </c>
      <c r="C358" s="78"/>
      <c r="D358" s="51"/>
      <c r="E358" s="156"/>
      <c r="F358" s="161"/>
      <c r="G358" s="154">
        <f>SUM(G290:G356)</f>
        <v>0</v>
      </c>
    </row>
    <row r="359" spans="1:7" x14ac:dyDescent="0.35">
      <c r="A359" s="74"/>
      <c r="B359" s="79"/>
      <c r="C359" s="74"/>
      <c r="D359" s="50"/>
      <c r="E359" s="155"/>
      <c r="F359" s="152"/>
      <c r="G359" s="153"/>
    </row>
    <row r="360" spans="1:7" x14ac:dyDescent="0.35">
      <c r="A360" s="74"/>
      <c r="B360" s="2" t="s">
        <v>67</v>
      </c>
      <c r="C360" s="77"/>
      <c r="D360" s="50"/>
      <c r="E360" s="155"/>
      <c r="F360" s="152"/>
      <c r="G360" s="153"/>
    </row>
    <row r="361" spans="1:7" x14ac:dyDescent="0.35">
      <c r="A361" s="74"/>
      <c r="B361" s="3"/>
      <c r="C361" s="77"/>
      <c r="D361" s="50"/>
      <c r="E361" s="155"/>
      <c r="F361" s="152"/>
      <c r="G361" s="153"/>
    </row>
    <row r="362" spans="1:7" x14ac:dyDescent="0.35">
      <c r="A362" s="74"/>
      <c r="B362" s="2" t="s">
        <v>218</v>
      </c>
      <c r="C362" s="77"/>
      <c r="D362" s="50"/>
      <c r="E362" s="155"/>
      <c r="F362" s="152"/>
      <c r="G362" s="153"/>
    </row>
    <row r="363" spans="1:7" x14ac:dyDescent="0.35">
      <c r="A363" s="74"/>
      <c r="B363" s="3"/>
      <c r="C363" s="77"/>
      <c r="D363" s="50"/>
      <c r="E363" s="155"/>
      <c r="F363" s="152"/>
      <c r="G363" s="153"/>
    </row>
    <row r="364" spans="1:7" x14ac:dyDescent="0.35">
      <c r="A364" s="74"/>
      <c r="B364" s="2" t="s">
        <v>219</v>
      </c>
      <c r="C364" s="77"/>
      <c r="D364" s="50"/>
      <c r="E364" s="155"/>
      <c r="F364" s="152"/>
      <c r="G364" s="153"/>
    </row>
    <row r="365" spans="1:7" x14ac:dyDescent="0.35">
      <c r="A365" s="74"/>
      <c r="B365" s="3"/>
      <c r="C365" s="77"/>
      <c r="D365" s="50"/>
      <c r="E365" s="155"/>
      <c r="F365" s="152"/>
      <c r="G365" s="153"/>
    </row>
    <row r="366" spans="1:7" x14ac:dyDescent="0.35">
      <c r="A366" s="74"/>
      <c r="B366" s="2" t="s">
        <v>70</v>
      </c>
      <c r="C366" s="77"/>
      <c r="D366" s="50"/>
      <c r="E366" s="155"/>
      <c r="F366" s="152"/>
      <c r="G366" s="153"/>
    </row>
    <row r="367" spans="1:7" x14ac:dyDescent="0.35">
      <c r="A367" s="74"/>
      <c r="B367" s="3"/>
      <c r="C367" s="77"/>
      <c r="D367" s="50"/>
      <c r="E367" s="155"/>
      <c r="F367" s="152"/>
      <c r="G367" s="153"/>
    </row>
    <row r="368" spans="1:7" x14ac:dyDescent="0.35">
      <c r="A368" s="74"/>
      <c r="B368" s="3" t="s">
        <v>71</v>
      </c>
      <c r="C368" s="77"/>
      <c r="D368" s="50"/>
      <c r="E368" s="155"/>
      <c r="F368" s="152"/>
      <c r="G368" s="153"/>
    </row>
    <row r="369" spans="1:7" x14ac:dyDescent="0.35">
      <c r="A369" s="74"/>
      <c r="B369" s="3"/>
      <c r="C369" s="77"/>
      <c r="D369" s="50"/>
      <c r="E369" s="155"/>
      <c r="F369" s="152"/>
      <c r="G369" s="153"/>
    </row>
    <row r="370" spans="1:7" x14ac:dyDescent="0.35">
      <c r="A370" s="74"/>
      <c r="B370" s="2" t="s">
        <v>220</v>
      </c>
      <c r="C370" s="77"/>
      <c r="D370" s="50"/>
      <c r="E370" s="155"/>
      <c r="F370" s="152"/>
      <c r="G370" s="153"/>
    </row>
    <row r="371" spans="1:7" x14ac:dyDescent="0.35">
      <c r="A371" s="74"/>
      <c r="B371" s="3"/>
      <c r="C371" s="77"/>
      <c r="D371" s="50"/>
      <c r="E371" s="155"/>
      <c r="F371" s="152"/>
      <c r="G371" s="153"/>
    </row>
    <row r="372" spans="1:7" x14ac:dyDescent="0.35">
      <c r="A372" s="74"/>
      <c r="B372" s="2" t="s">
        <v>221</v>
      </c>
      <c r="C372" s="77"/>
      <c r="D372" s="50"/>
      <c r="E372" s="155"/>
      <c r="F372" s="152"/>
      <c r="G372" s="153"/>
    </row>
    <row r="373" spans="1:7" x14ac:dyDescent="0.35">
      <c r="A373" s="74"/>
      <c r="B373" s="3"/>
      <c r="C373" s="77"/>
      <c r="D373" s="50"/>
      <c r="E373" s="155"/>
      <c r="F373" s="152"/>
      <c r="G373" s="153"/>
    </row>
    <row r="374" spans="1:7" ht="26.5" x14ac:dyDescent="0.35">
      <c r="A374" s="74"/>
      <c r="B374" s="2" t="s">
        <v>222</v>
      </c>
      <c r="C374" s="77"/>
      <c r="D374" s="50"/>
      <c r="E374" s="155"/>
      <c r="F374" s="152"/>
      <c r="G374" s="153"/>
    </row>
    <row r="375" spans="1:7" x14ac:dyDescent="0.35">
      <c r="A375" s="74"/>
      <c r="B375" s="3"/>
      <c r="C375" s="77"/>
      <c r="D375" s="50"/>
      <c r="E375" s="155"/>
      <c r="F375" s="152"/>
      <c r="G375" s="153"/>
    </row>
    <row r="376" spans="1:7" x14ac:dyDescent="0.35">
      <c r="A376" s="74" t="s">
        <v>368</v>
      </c>
      <c r="B376" s="3" t="s">
        <v>223</v>
      </c>
      <c r="C376" s="77" t="s">
        <v>83</v>
      </c>
      <c r="D376" s="50">
        <f>(D180*4.95)*2</f>
        <v>288.6345</v>
      </c>
      <c r="E376" s="155"/>
      <c r="F376" s="152"/>
      <c r="G376" s="153"/>
    </row>
    <row r="377" spans="1:7" ht="15" thickBot="1" x14ac:dyDescent="0.4">
      <c r="A377" s="74"/>
      <c r="B377" s="3"/>
      <c r="C377" s="77"/>
      <c r="D377" s="50"/>
      <c r="E377" s="155"/>
      <c r="F377" s="152"/>
      <c r="G377" s="153"/>
    </row>
    <row r="378" spans="1:7" ht="15" thickBot="1" x14ac:dyDescent="0.4">
      <c r="A378" s="17"/>
      <c r="B378" s="48" t="s">
        <v>219</v>
      </c>
      <c r="C378" s="78"/>
      <c r="D378" s="51"/>
      <c r="E378" s="156"/>
      <c r="F378" s="161"/>
      <c r="G378" s="154">
        <f>SUM(G375:G377)</f>
        <v>0</v>
      </c>
    </row>
    <row r="379" spans="1:7" s="107" customFormat="1" x14ac:dyDescent="0.35">
      <c r="A379" s="136"/>
      <c r="B379" s="137" t="s">
        <v>369</v>
      </c>
      <c r="C379" s="136"/>
      <c r="D379" s="139"/>
      <c r="E379" s="165"/>
      <c r="F379" s="179"/>
      <c r="G379" s="166"/>
    </row>
    <row r="380" spans="1:7" s="107" customFormat="1" x14ac:dyDescent="0.35">
      <c r="A380" s="136"/>
      <c r="B380" s="137" t="s">
        <v>370</v>
      </c>
      <c r="C380" s="136"/>
      <c r="D380" s="138"/>
      <c r="E380" s="165"/>
      <c r="F380" s="179"/>
      <c r="G380" s="166"/>
    </row>
    <row r="381" spans="1:7" ht="15" thickBot="1" x14ac:dyDescent="0.4">
      <c r="A381" s="74"/>
      <c r="B381" s="3"/>
      <c r="C381" s="74"/>
      <c r="D381" s="82"/>
      <c r="E381" s="155"/>
      <c r="F381" s="152"/>
      <c r="G381" s="153"/>
    </row>
    <row r="382" spans="1:7" ht="15" thickBot="1" x14ac:dyDescent="0.4">
      <c r="A382" s="40"/>
      <c r="B382" s="43" t="s">
        <v>12</v>
      </c>
      <c r="C382" s="41"/>
      <c r="D382" s="90"/>
      <c r="E382" s="167"/>
      <c r="F382" s="184"/>
      <c r="G382" s="168">
        <f>G46+G100+G124+G154+G184+G358+G378+G216</f>
        <v>0</v>
      </c>
    </row>
    <row r="383" spans="1:7" x14ac:dyDescent="0.35">
      <c r="D383" s="91"/>
    </row>
    <row r="384" spans="1:7" x14ac:dyDescent="0.35">
      <c r="D384" s="91"/>
    </row>
  </sheetData>
  <mergeCells count="2">
    <mergeCell ref="B1:G1"/>
    <mergeCell ref="A2:D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Electrical BoQ</vt:lpstr>
      <vt:lpstr>Instrumentation BoQ</vt:lpstr>
      <vt:lpstr>Mechanical &amp; Piping BOQ</vt:lpstr>
      <vt:lpstr>Civil &amp; Structural BoQ</vt:lpstr>
      <vt:lpstr>'Electrical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reino</dc:creator>
  <cp:lastModifiedBy>KRathebe</cp:lastModifiedBy>
  <cp:lastPrinted>2021-09-29T06:46:08Z</cp:lastPrinted>
  <dcterms:created xsi:type="dcterms:W3CDTF">2021-07-05T12:58:54Z</dcterms:created>
  <dcterms:modified xsi:type="dcterms:W3CDTF">2021-11-23T11:37:19Z</dcterms:modified>
</cp:coreProperties>
</file>