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01"/>
  <workbookPr defaultThemeVersion="124226"/>
  <mc:AlternateContent xmlns:mc="http://schemas.openxmlformats.org/markup-compatibility/2006">
    <mc:Choice Requires="x15">
      <x15ac:absPath xmlns:x15ac="http://schemas.microsoft.com/office/spreadsheetml/2010/11/ac" url="I:\Corporate\PROC\Procurement\Projects\2021 TO 2022 CSIR PROJECTS\Div 3\Next Gen Ent\RFPs\RFP-3505-01-02-2022 SANReN links -Mangosuthu University of Technology\"/>
    </mc:Choice>
  </mc:AlternateContent>
  <xr:revisionPtr revIDLastSave="0" documentId="13_ncr:1_{0A40E0DC-A419-41E4-8DBF-4FCF753BA958}" xr6:coauthVersionLast="47" xr6:coauthVersionMax="47" xr10:uidLastSave="{00000000-0000-0000-0000-000000000000}"/>
  <bookViews>
    <workbookView xWindow="-108" yWindow="-108" windowWidth="23256" windowHeight="12576" tabRatio="838" xr2:uid="{00000000-000D-0000-FFFF-FFFF00000000}"/>
  </bookViews>
  <sheets>
    <sheet name="Response Instructions" sheetId="1" r:id="rId1"/>
    <sheet name="MUT to Teraco link" sheetId="23" r:id="rId2"/>
    <sheet name="MUT to UKZN Howard College" sheetId="28"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0" i="23" l="1"/>
  <c r="J31" i="23"/>
  <c r="J32" i="23"/>
  <c r="G17" i="23"/>
  <c r="G18" i="23"/>
  <c r="G19" i="23"/>
  <c r="G20" i="23"/>
  <c r="G21" i="23"/>
  <c r="G22" i="23"/>
  <c r="G23" i="23"/>
  <c r="G24" i="23"/>
  <c r="G25" i="23"/>
  <c r="G26" i="23"/>
  <c r="G27" i="23"/>
  <c r="G28" i="23"/>
  <c r="G29" i="23"/>
  <c r="G30" i="23"/>
  <c r="G31" i="23"/>
  <c r="G32" i="23"/>
  <c r="G30" i="28"/>
  <c r="G31" i="28"/>
  <c r="G17" i="28"/>
  <c r="J29" i="28"/>
  <c r="J30" i="28"/>
  <c r="J31" i="28"/>
  <c r="J32" i="28"/>
  <c r="J17" i="28"/>
  <c r="J18" i="23"/>
  <c r="J17" i="23"/>
  <c r="G32" i="28"/>
  <c r="G29" i="28"/>
  <c r="J28" i="28"/>
  <c r="G28" i="28"/>
  <c r="J27" i="28"/>
  <c r="G27" i="28"/>
  <c r="J26" i="28"/>
  <c r="G26" i="28"/>
  <c r="J25" i="28"/>
  <c r="G25" i="28"/>
  <c r="J24" i="28"/>
  <c r="G24" i="28"/>
  <c r="J23" i="28"/>
  <c r="G23" i="28"/>
  <c r="J22" i="28"/>
  <c r="G22" i="28"/>
  <c r="J21" i="28"/>
  <c r="G21" i="28"/>
  <c r="J20" i="28"/>
  <c r="G20" i="28"/>
  <c r="J19" i="28"/>
  <c r="G19" i="28"/>
  <c r="J18" i="28"/>
  <c r="G18" i="28"/>
  <c r="J16" i="28"/>
  <c r="G16" i="28"/>
  <c r="J15" i="28"/>
  <c r="J11" i="28" s="1"/>
  <c r="K10" i="28" s="1"/>
  <c r="H15" i="28"/>
  <c r="A6" i="1"/>
  <c r="K9" i="28" l="1"/>
  <c r="K11" i="28"/>
  <c r="J19" i="23"/>
  <c r="J20" i="23"/>
  <c r="J21" i="23"/>
  <c r="J22" i="23"/>
  <c r="J23" i="23"/>
  <c r="J24" i="23"/>
  <c r="J25" i="23"/>
  <c r="J26" i="23"/>
  <c r="J27" i="23"/>
  <c r="J28" i="23"/>
  <c r="J29" i="23"/>
  <c r="J16" i="23"/>
  <c r="G16" i="23"/>
  <c r="J15" i="23"/>
  <c r="J11" i="23" s="1"/>
  <c r="H15" i="23"/>
  <c r="K8" i="28" l="1"/>
  <c r="K9" i="23"/>
  <c r="K11" i="23"/>
  <c r="K10" i="23"/>
  <c r="K8" i="23" l="1"/>
  <c r="A7" i="1"/>
  <c r="A8" i="1" s="1"/>
  <c r="A9" i="1" s="1"/>
  <c r="A10" i="1" s="1"/>
  <c r="A11" i="1" s="1"/>
</calcChain>
</file>

<file path=xl/sharedStrings.xml><?xml version="1.0" encoding="utf-8"?>
<sst xmlns="http://schemas.openxmlformats.org/spreadsheetml/2006/main" count="172" uniqueCount="91">
  <si>
    <t>INSTRUCTIONS TO BIDDERS</t>
  </si>
  <si>
    <t>Adherence to the format of the compliance matrix is compulsory.</t>
  </si>
  <si>
    <t>Criterion Name</t>
  </si>
  <si>
    <t>Required Response</t>
  </si>
  <si>
    <t>Evaluation Method</t>
  </si>
  <si>
    <t>Response</t>
  </si>
  <si>
    <t>Column will describe the response that SANReN expects</t>
  </si>
  <si>
    <t>Column will describe how SANReN will evaluate the response</t>
  </si>
  <si>
    <t>General Criteria (Quality, Reliability, Technical Capability of Tenderer, Viability, and Durability)</t>
  </si>
  <si>
    <t>Score</t>
  </si>
  <si>
    <t>Column will contain the name of the criterion being evaluated</t>
  </si>
  <si>
    <t>The Bidder will have to select between
● Comply
● Partial Compliance
● Do not comply</t>
  </si>
  <si>
    <t>Comply</t>
  </si>
  <si>
    <t>Partial Compliance</t>
  </si>
  <si>
    <t>FINAL RESULT</t>
  </si>
  <si>
    <t>Summarise your response. Provide references to other documents included in bid where a complete response is provided</t>
  </si>
  <si>
    <t>Weighted score</t>
  </si>
  <si>
    <t>Jumbo Frames</t>
  </si>
  <si>
    <t>Link Loss Forwarding</t>
  </si>
  <si>
    <t>Demarcation  Equipment</t>
  </si>
  <si>
    <t>Circuits are end-to-end and based on fixed-line fibre infrastructure.</t>
  </si>
  <si>
    <t>AC Power at end points</t>
  </si>
  <si>
    <t>Direct Physical Routing</t>
  </si>
  <si>
    <t>Acceptance Documentation</t>
  </si>
  <si>
    <t>Link Criteria (100%)</t>
  </si>
  <si>
    <t>Passed each criteria?</t>
  </si>
  <si>
    <t>Criteria Failed?</t>
  </si>
  <si>
    <t>Based on the response and the evidence provided, SANReN will issue a score of either 0, 5, or 10. (Described in more detail next to each criteria)</t>
  </si>
  <si>
    <t>Do Not Comply</t>
  </si>
  <si>
    <t>Project Plan</t>
  </si>
  <si>
    <t>Minimum Score</t>
  </si>
  <si>
    <t>Weighting of Criteria</t>
  </si>
  <si>
    <t>End-to-end service quality is managed with an availability of 98% per link</t>
  </si>
  <si>
    <t>Infrastructure shared with other services provided to SANReN</t>
  </si>
  <si>
    <t>Underlying infrastructure</t>
  </si>
  <si>
    <t>hyt</t>
  </si>
  <si>
    <t>Committed Link capacity rate of 10Gbps</t>
  </si>
  <si>
    <t>Bidder name</t>
  </si>
  <si>
    <t>Bidder Score</t>
  </si>
  <si>
    <t>Bidders are to explicitly state the capacity they will provide for each link in the summary response column.</t>
  </si>
  <si>
    <t xml:space="preserve">Bidders must indicate in the summary column whether the circuit/s that they are proposing is provisioned on another supplier's underlying infrastructure (either through lease agreements, IRUs, or other arrangements) and if so, from whom. </t>
  </si>
  <si>
    <t>Bidders are to explicitly state the link availability that they will guarantee in the summary response column. Bidders must also submit their standard service level agreement offered with the service(s).</t>
  </si>
  <si>
    <t>Bidders to provide a diagram or a detailed text description of the route per link that shows that the service is routed in a reasonably direct (physical) manner between all end points. If the physical route does not exist, the bidder must provide the diagram/description of the planned route.</t>
  </si>
  <si>
    <t>Bidders must respond with a "Comply" in the response column. In so doing, the bidder commits that each link/circuit is supplied end-to-end (i.e. starting and ending at the data centre/server room where SANReN's equipment is housed within the specified addresses of the sites provided) based on fixed line fibre infrastructure in the summary response column.</t>
  </si>
  <si>
    <t>Bidders must respond with a "Comply" in the response column. In so doing, the bidder commits to terminate on active provider-owned and managed equipment at either end point and further commits to hand off the circuit to SANReN on LC compatible Optical fibre connectors (the hand off can be on a patch panel or on the device itself, but the interface must be LC compatible)</t>
  </si>
  <si>
    <t xml:space="preserve">Bidders must respond with a "Comply" in the response column. In so doing, the bidder commits to deploy only AC powered equipment at the specified client end points. </t>
  </si>
  <si>
    <t xml:space="preserve">Bidders must respond with a "Comply" in the response column. In so doing, the bidder commits to configure the service with Link Loss Forwarding enabled. </t>
  </si>
  <si>
    <t xml:space="preserve">Bidders must respond with a "Comply" in the response column. In so doing, the bidder commits to configure the service to handle Jumbo Frames of 9000 bytes. </t>
  </si>
  <si>
    <t xml:space="preserve">Bidders must respond with a "Comply" in the response column. In so doing, the bidder commits to perform a soak test and supply the required acceptance documentation as required for the project. (Sample acceptance documentation must be provided for evaluation) </t>
  </si>
  <si>
    <t>Ethernet handoff with  10GBASE
-LR (LAN) PHY interface</t>
  </si>
  <si>
    <t>Bidders must respond with a "Comply" in the response column. In so doing, the bidder commits to supply 10Gbps Ethernet handoffs on the 10GBASE-LR (LAN) PHY interface.</t>
  </si>
  <si>
    <r>
      <t xml:space="preserve">Bidders will comply if the proposed circuits comply with 10Gbps requirement for the links specified in section 3 of Annexure A. Bidders who offer anything other than the required capacity for each link or those that do not explicitly state the capacities for each link in the response column will receive a non-compliance score and will fail the evaluation.
</t>
    </r>
    <r>
      <rPr>
        <b/>
        <i/>
        <sz val="10"/>
        <rFont val="Arial"/>
        <family val="2"/>
      </rPr>
      <t>(a score of 10 will be given to bidders that comply and 0 to bidders that do not comply)</t>
    </r>
  </si>
  <si>
    <r>
      <t xml:space="preserve">Bidders will comply if they commit to maintain a link availability of at least 98% (calculated on a quarterly basis)  and if they submit a sample SLA or supporting document that complies with the requirements set out by the CSIR in section 5.1 of Annexure A. Bidders may receive a partial compliance score if they commit to maintain the link without specifying the link availability but do commit to the minimum requirements set out by the CSIR in section 5.1 of Annexure A. Bidders may also receive a partial compliance score if they commit to maintain a link availability of at least 98% (calculated on a quarterly basis) but do not provide any details to commit to the minimum requirements set out by the CSIR in section 5.1 of Annexure A. Bidders that do not commit to maintain a link availability of at least 98% and who do not provide any details to commit to the minimum requirements set out by the CSIR in section 5.1 of Annexure A will receive a non-compliance score and fail the evaluation. 
</t>
    </r>
    <r>
      <rPr>
        <b/>
        <i/>
        <sz val="10"/>
        <rFont val="Arial"/>
        <family val="2"/>
      </rPr>
      <t>(a score of 0, 5 or 10 will be given to bidders based on their response)</t>
    </r>
  </si>
  <si>
    <t>The bidder must complete the technical evaluation in full.</t>
  </si>
  <si>
    <t xml:space="preserve">The bidder will fail the evaluation if they score 0 for any criterion. </t>
  </si>
  <si>
    <t>The Technical Compliance Matrix is a summary of the submission.  Bidders are encouraged to provide supporting documentation separately. Bidders are also requested to reference the applicable section in the supporting documentation per criterion where applicable.</t>
  </si>
  <si>
    <t>Bidders must provide responses to each criterion. Bidders must note how each criteria will be evaluated and the applicable score for each criterion.</t>
  </si>
  <si>
    <t>Proposals with a weighted technical score of less than the pre-determined minimum overall percentage or less than each specific minimum in the technical Compliance Matrix on any of the individual criteria will be eliminated from further evaluation.</t>
  </si>
  <si>
    <t xml:space="preserve">The following table summarises the expected response in each column for each individual criterion. </t>
  </si>
  <si>
    <t>Annexure B: TECHNICAL COMPLIANCE MATRIX</t>
  </si>
  <si>
    <t>Bidders must submit a summary of the link delivery dates per link in the summary column. Bidders must select "Comply" if they can deliver the link within 6 months from when the contract is signed. Bidders must select "Partial Comply" if they can deliver the link within 9 months from when the contract is signed. Bidders must select Do Not Comply" if they cannot deliver all links within 9 months from when the contract is signed.</t>
  </si>
  <si>
    <t>Bidders will receive a compliance score if they can deliver all the link within 6 months from when the contract is signed. Bidders will receive a partial-compliance score if they can deliver all link within 9 months from when the contract is signed. Bidders will receive a non-compliance score if they do not provide link delivery dates per link in the summary column or if they cannot deliver all link within 9 months from when the contract is signed.
(a score of 0, 5 or 10 will be given to bidders based on their response)</t>
  </si>
  <si>
    <t>Bidders must submit a project plan that aligns to their link delivery commitments.</t>
  </si>
  <si>
    <t>The evaluator will check if all of the line items specified by the CSIR in section 7 of Annexure A is contained in the project plan. If the Project plan does not align to the link delivery times that they have committed to in their response above, the bidder will receive a partial-compliance score. Not submitting a project plan with the line items specified in section 7 of Annexure A will result in a non-compliance score.
(a score of 0, 5 or 10 will be given to bidders based on their response)</t>
  </si>
  <si>
    <t>Bidder Maintenace undertakings and associated procedures</t>
  </si>
  <si>
    <t>Bidders must respond by selecting "Comply" in the response column and explicitly state that they will maintain the links as we require. In so doing, the bidder commits to maintain each fibre as per Section 5.2 of Annexure A. Information about the maintenance activities of the bidder must be provided as per Section 5.2 of Annexure A, including details of the downtime and fault logging procedures.</t>
  </si>
  <si>
    <t>Commitment to deliver the required link at the specified times</t>
  </si>
  <si>
    <t>xxxx/15/12/2021 - SANReN Diverse Managed Bandwidth Connectivity to Mangosuthu University of Technology</t>
  </si>
  <si>
    <r>
      <rPr>
        <b/>
        <sz val="14"/>
        <color rgb="FF000000"/>
        <rFont val="Arial"/>
        <family val="2"/>
      </rPr>
      <t>Technical Compliance Matrix:</t>
    </r>
    <r>
      <rPr>
        <sz val="14"/>
        <color rgb="FF000000"/>
        <rFont val="Arial"/>
        <family val="2"/>
      </rPr>
      <t xml:space="preserve"> Mangosuthu University of Technology</t>
    </r>
    <r>
      <rPr>
        <b/>
        <sz val="14"/>
        <color rgb="FF000000"/>
        <rFont val="Arial"/>
        <family val="2"/>
      </rPr>
      <t xml:space="preserve"> </t>
    </r>
    <r>
      <rPr>
        <b/>
        <i/>
        <sz val="14"/>
        <color rgb="FF000000"/>
        <rFont val="Arial"/>
        <family val="2"/>
      </rPr>
      <t xml:space="preserve">to </t>
    </r>
    <r>
      <rPr>
        <sz val="14"/>
        <color rgb="FF000000"/>
        <rFont val="Arial"/>
        <family val="2"/>
      </rPr>
      <t>UKZN Howard College Link</t>
    </r>
  </si>
  <si>
    <t>Underground Infrastructure</t>
  </si>
  <si>
    <t>Bidders must indicate for each link (excluding access builds) the percentage of the link that will be provisioned with underground fibre</t>
  </si>
  <si>
    <r>
      <t xml:space="preserve">Bidders will comply if the underground portion of the link is at least 95% of the total link distance. Bidders will partially comply if the undeground portion of the link is at least 90% but less than 95%. Bidders will receive a non-compliance score and fail the evaluation if the underground portion of the link is less than 90% of the total link distance. </t>
    </r>
    <r>
      <rPr>
        <b/>
        <i/>
        <sz val="10"/>
        <rFont val="Arial"/>
        <family val="2"/>
      </rPr>
      <t xml:space="preserve">
(a score of 0, 5 or 10 will be given to bidders based on their response</t>
    </r>
  </si>
  <si>
    <r>
      <t xml:space="preserve">Bidders will comply if they submit a diagram or detailed description of their existing infrastructure over which the circuit(s) will be provisioned as specified in section 3 of Annexure A. (A high level routing diagram is sufficient but if a text description is provided, it must be detailed enough to understand the physical routing and shared infrastructure between of each of the links). This diagram or description will be used to evaluate that the service is routed in a reasonably direct way. If the service is physically routed on a route that is more than 2 times the Line of Sight (LoS) distance between end points for any link, a partial compliance score will be given, unless an explanation is provided in the summary column (note that road distances will be used to determine the route distance when only high level details are provided). Bidders who do not provide a diagram or detailed description will receive a non-compliance score and fail the evaluation.
</t>
    </r>
    <r>
      <rPr>
        <b/>
        <i/>
        <sz val="10"/>
        <rFont val="Arial"/>
        <family val="2"/>
      </rPr>
      <t>(a score of 0, 5 or 10 will be given to bidders based on their response)</t>
    </r>
  </si>
  <si>
    <r>
      <t xml:space="preserve">The evaluator will take the bidder’s confirmation to this requirement as compliance unless contradicting evidence is identified (e.g. a portion of the required circuit is identified as being provisioned over a wireless link or the circuit is not provisioned end-to-end). Bidders will receive a non-compliance score and fail the evaluation if they do not respond with a "Comply" in the response column. 
</t>
    </r>
    <r>
      <rPr>
        <b/>
        <i/>
        <sz val="10"/>
        <rFont val="Arial"/>
        <family val="2"/>
      </rPr>
      <t>(a score of 10 will be given to bidders that comply and 0 to bidders that do not comply)</t>
    </r>
  </si>
  <si>
    <r>
      <t xml:space="preserve">Bidders may comply by indicating that the proposed circuit/s are not provisioned on another supplier's underlying infrastructure. Bidders may also comply by indicating that the proposed circuit/s are provisioned on another supplier's underlying infrastructure and provide the name of their downstream provider in the summary column. Bidders will receive a partial compliance score if they do not provide a response to this criterion. 
</t>
    </r>
    <r>
      <rPr>
        <b/>
        <i/>
        <sz val="10"/>
        <rFont val="Arial"/>
        <family val="2"/>
      </rPr>
      <t xml:space="preserve">(a score of 10 will be given to bidders that comply and 5 otherwise) </t>
    </r>
  </si>
  <si>
    <r>
      <t>Bidders must indicate in the summary column whether the circuit/s that they are proposingl shares infrastructure with any other services that</t>
    </r>
    <r>
      <rPr>
        <b/>
        <sz val="10"/>
        <rFont val="Arial"/>
        <family val="2"/>
      </rPr>
      <t xml:space="preserve"> they themselves</t>
    </r>
    <r>
      <rPr>
        <sz val="10"/>
        <rFont val="Arial"/>
        <family val="2"/>
      </rPr>
      <t xml:space="preserve"> have provided to SANReN (that are not part of this tender). If shared infrastructure with other services exist, details must be provided. </t>
    </r>
  </si>
  <si>
    <r>
      <t xml:space="preserve">Bidders will comply if there is no shared infrastructure between the circuits in this proposal and other circuits that the bidder themselves provided to SANReN in other tenders, or if details of the shared infrastructure between the circuits in this proposal and other circuits that the bidder themselves provided to SANReN in other tenders is provided (details of the shared infrastructure can be marked on the submitted diagram above or described in the summary column). Bidders will receive a partial compliance score if they do not provide a response to this criterion. 
</t>
    </r>
    <r>
      <rPr>
        <b/>
        <i/>
        <sz val="10"/>
        <rFont val="Arial"/>
        <family val="2"/>
      </rPr>
      <t xml:space="preserve">(a score of 10 will be given to bidders that comply and 5 otherwise) </t>
    </r>
  </si>
  <si>
    <r>
      <t xml:space="preserve">The evaluator will take the bidder’s confirmation to this requirement as compliance. No further information is required on the summary column. If a bidder does not respond Comply in the response column, they will receve a non-compliance score and fail the evaluation. 
</t>
    </r>
    <r>
      <rPr>
        <b/>
        <i/>
        <sz val="10"/>
        <rFont val="Arial"/>
        <family val="2"/>
      </rPr>
      <t>(a score of 10 will be given to bidders that comply and 0 to bidders that do not comply)</t>
    </r>
  </si>
  <si>
    <r>
      <t xml:space="preserve">The evaluator will take the bidder’s confirmation to this requirement as compliance. No further information is required on the summary column. If a bidder does not respond Comply in the response column, they will receve a non-compliance score and fail the evaluation. 
</t>
    </r>
    <r>
      <rPr>
        <b/>
        <sz val="10"/>
        <rFont val="Arial"/>
        <family val="2"/>
      </rPr>
      <t>(a score of 10 will be given to bidders that comply and 0 to bidders that do not comply)</t>
    </r>
  </si>
  <si>
    <r>
      <t xml:space="preserve">Bidders will comply if they explicitly state that they will underake the maintenance activites required in the summary column and provide the downtime and fault logging procedures. Bidders who fail to submit downtime and fault logging procedures will score only a partial-compliance score. Bidders who do not explicitly state the maintenance undertaking will receive a non-compliance score and fail the evaluation.
</t>
    </r>
    <r>
      <rPr>
        <b/>
        <i/>
        <sz val="10"/>
        <rFont val="Arial"/>
        <family val="2"/>
      </rPr>
      <t>(a score of 0, 5 or 10 will be given to bidders based on their response)</t>
    </r>
  </si>
  <si>
    <r>
      <t xml:space="preserve">Bidders will receive a compliance score if they can deliver all the link within 6 months from when the contract is signed. Bidders will receive a partial-compliance score if they can deliver all link within 9 months from when the contract is signed. Bidders will receive a non-compliance score if they do not provide link delivery dates per link in the summary column or if they cannot deliver all link within 9 months from when the contract is signed.
</t>
    </r>
    <r>
      <rPr>
        <b/>
        <sz val="10"/>
        <rFont val="Arial"/>
        <family val="2"/>
      </rPr>
      <t>(a score of 0, 5 or 10 will be given to bidders based on their response)</t>
    </r>
  </si>
  <si>
    <r>
      <t xml:space="preserve">The evaluator will check if all of the line items specified by the CSIR in section 7 of Annexure A is contained in the project plan. If the Project plan does not align to the link delivery times that they have committed to in their response above, the bidder will receive a partial-compliance score. Not submitting a project plan with the line items specified in section 7 of Annexure A will result in a non-compliance score.
</t>
    </r>
    <r>
      <rPr>
        <b/>
        <sz val="10"/>
        <rFont val="Arial"/>
        <family val="2"/>
      </rPr>
      <t>(a score of 0, 5 or 10 will be given to bidders based on their response)</t>
    </r>
  </si>
  <si>
    <r>
      <t xml:space="preserve">Bidders will comply if they respond with a "Comply" in the response column and submit samples of the required Acceptance Documentation as stated in Section 7 of Annexure A. Bidders who submit sample acceptance documentation but do not respond with a "Comply" in the response column or Bidders who respond with a "Comply" in the response column but do not provide sample acceptance documentation will receive a partial compliance score. Bidders who do not submit sample acceptance documentation and who do not respond with a "Comply" in the response column will receive a non-compliance score and fail the evaluation.
</t>
    </r>
    <r>
      <rPr>
        <b/>
        <i/>
        <sz val="10"/>
        <rFont val="Arial"/>
        <family val="2"/>
      </rPr>
      <t>(a score of 0, 5 or 10 will be given to bidders based on their response)</t>
    </r>
  </si>
  <si>
    <t>Detailed physical routing information is provided.</t>
  </si>
  <si>
    <t>Provide detailed maps in KML or SHP format.</t>
  </si>
  <si>
    <t>Physical link route</t>
  </si>
  <si>
    <t xml:space="preserve">Detailed physical routing information of the link is provided </t>
  </si>
  <si>
    <r>
      <t xml:space="preserve">Provide detailed map in KML or SHP format showing the route from Site A to Site B.
</t>
    </r>
    <r>
      <rPr>
        <b/>
        <sz val="10"/>
        <rFont val="Arial"/>
        <family val="2"/>
      </rPr>
      <t>(a score of 10 will be given to bidders that comply and 0 to bidders that do not comply)</t>
    </r>
  </si>
  <si>
    <r>
      <rPr>
        <b/>
        <sz val="14"/>
        <rFont val="Calibri"/>
        <family val="2"/>
        <scheme val="minor"/>
      </rPr>
      <t>3505/01/02/2022</t>
    </r>
    <r>
      <rPr>
        <b/>
        <sz val="14"/>
        <color rgb="FF000000"/>
        <rFont val="Calibri"/>
        <family val="2"/>
        <scheme val="minor"/>
      </rPr>
      <t xml:space="preserve"> - SANReN Diverse Managed Bandwidth Connectivity to Mangosuthu University of Technology</t>
    </r>
  </si>
  <si>
    <t>3505/01/02/2022 - SANReN Diverse Managed Bandwidth Connectivity to Mangosuthu University of Technology</t>
  </si>
  <si>
    <r>
      <rPr>
        <b/>
        <sz val="14"/>
        <color rgb="FF000000"/>
        <rFont val="Arial"/>
        <family val="2"/>
      </rPr>
      <t>RFP 3505/01/02/2022 -Technical Compliance Matrix:</t>
    </r>
    <r>
      <rPr>
        <sz val="14"/>
        <color rgb="FF000000"/>
        <rFont val="Arial"/>
        <family val="2"/>
      </rPr>
      <t xml:space="preserve"> Mangosuthu University of Technology </t>
    </r>
    <r>
      <rPr>
        <b/>
        <i/>
        <sz val="14"/>
        <color rgb="FF000000"/>
        <rFont val="Arial"/>
        <family val="2"/>
      </rPr>
      <t>to</t>
    </r>
    <r>
      <rPr>
        <i/>
        <sz val="14"/>
        <color rgb="FF000000"/>
        <rFont val="Arial"/>
        <family val="2"/>
      </rPr>
      <t xml:space="preserve"> </t>
    </r>
    <r>
      <rPr>
        <sz val="14"/>
        <color rgb="FF000000"/>
        <rFont val="Arial"/>
        <family val="2"/>
      </rPr>
      <t>Teraco Durban Datacentre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</si>
</sst>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1"/>
      <color rgb="FF000000"/>
      <name val="Calibri"/>
    </font>
    <font>
      <b/>
      <sz val="11"/>
      <color rgb="FF000000"/>
      <name val="Calibri"/>
      <family val="2"/>
      <scheme val="minor"/>
    </font>
    <font>
      <sz val="11"/>
      <name val="Calibri"/>
      <family val="2"/>
      <scheme val="minor"/>
    </font>
    <font>
      <sz val="11"/>
      <color rgb="FF000000"/>
      <name val="Calibri"/>
      <family val="2"/>
      <scheme val="minor"/>
    </font>
    <font>
      <sz val="14"/>
      <color rgb="FF000000"/>
      <name val="Calibri"/>
      <family val="2"/>
      <scheme val="minor"/>
    </font>
    <font>
      <sz val="10"/>
      <color rgb="FF000000"/>
      <name val="Calibri"/>
      <family val="2"/>
      <scheme val="minor"/>
    </font>
    <font>
      <b/>
      <i/>
      <sz val="14"/>
      <color rgb="FF000000"/>
      <name val="Calibri"/>
      <family val="2"/>
      <scheme val="minor"/>
    </font>
    <font>
      <i/>
      <sz val="10"/>
      <color rgb="FF000000"/>
      <name val="Calibri"/>
      <family val="2"/>
      <scheme val="minor"/>
    </font>
    <font>
      <i/>
      <sz val="11"/>
      <color rgb="FF000000"/>
      <name val="Calibri"/>
      <family val="2"/>
      <scheme val="minor"/>
    </font>
    <font>
      <b/>
      <sz val="14"/>
      <color rgb="FF000000"/>
      <name val="Calibri"/>
      <family val="2"/>
      <scheme val="minor"/>
    </font>
    <font>
      <sz val="10"/>
      <name val="Arial"/>
      <family val="2"/>
    </font>
    <font>
      <b/>
      <i/>
      <sz val="10"/>
      <name val="Arial"/>
      <family val="2"/>
    </font>
    <font>
      <sz val="11"/>
      <color rgb="FF000000"/>
      <name val="Calibri"/>
      <family val="2"/>
    </font>
    <font>
      <sz val="11"/>
      <color rgb="FF000000"/>
      <name val="Arial"/>
      <family val="2"/>
    </font>
    <font>
      <b/>
      <sz val="14"/>
      <color rgb="FF000000"/>
      <name val="Arial"/>
      <family val="2"/>
    </font>
    <font>
      <sz val="14"/>
      <color rgb="FF000000"/>
      <name val="Arial"/>
      <family val="2"/>
    </font>
    <font>
      <sz val="14"/>
      <name val="Arial"/>
      <family val="2"/>
    </font>
    <font>
      <b/>
      <sz val="11"/>
      <color rgb="FF000000"/>
      <name val="Arial"/>
      <family val="2"/>
    </font>
    <font>
      <sz val="11"/>
      <name val="Arial"/>
      <family val="2"/>
    </font>
    <font>
      <sz val="11"/>
      <color theme="0"/>
      <name val="Arial"/>
      <family val="2"/>
    </font>
    <font>
      <b/>
      <sz val="14"/>
      <name val="Calibri"/>
      <family val="2"/>
      <scheme val="minor"/>
    </font>
    <font>
      <i/>
      <sz val="14"/>
      <color rgb="FF000000"/>
      <name val="Arial"/>
      <family val="2"/>
    </font>
    <font>
      <b/>
      <i/>
      <sz val="14"/>
      <color rgb="FF000000"/>
      <name val="Arial"/>
      <family val="2"/>
    </font>
    <font>
      <b/>
      <sz val="11"/>
      <color rgb="FFFF0000"/>
      <name val="Arial"/>
      <family val="2"/>
    </font>
    <font>
      <sz val="11"/>
      <color rgb="FF00B050"/>
      <name val="Arial"/>
      <family val="2"/>
    </font>
    <font>
      <b/>
      <sz val="10"/>
      <name val="Arial"/>
      <family val="2"/>
    </font>
    <font>
      <sz val="14"/>
      <color theme="0"/>
      <name val="Arial"/>
      <family val="2"/>
    </font>
  </fonts>
  <fills count="11">
    <fill>
      <patternFill patternType="none"/>
    </fill>
    <fill>
      <patternFill patternType="gray125"/>
    </fill>
    <fill>
      <patternFill patternType="solid">
        <fgColor rgb="FFFFFFFF"/>
        <bgColor rgb="FFFFFFFF"/>
      </patternFill>
    </fill>
    <fill>
      <patternFill patternType="solid">
        <fgColor rgb="FFD8D8D8"/>
        <bgColor rgb="FFD8D8D8"/>
      </patternFill>
    </fill>
    <fill>
      <patternFill patternType="solid">
        <fgColor rgb="FFBFBFBF"/>
        <bgColor rgb="FFBFBFBF"/>
      </patternFill>
    </fill>
    <fill>
      <patternFill patternType="solid">
        <fgColor rgb="FFEAF1DD"/>
        <bgColor rgb="FFEAF1DD"/>
      </patternFill>
    </fill>
    <fill>
      <patternFill patternType="solid">
        <fgColor rgb="FFFFFF00"/>
        <bgColor indexed="64"/>
      </patternFill>
    </fill>
    <fill>
      <patternFill patternType="solid">
        <fgColor theme="2"/>
        <bgColor indexed="64"/>
      </patternFill>
    </fill>
    <fill>
      <patternFill patternType="solid">
        <fgColor theme="2"/>
        <bgColor rgb="FF92D050"/>
      </patternFill>
    </fill>
    <fill>
      <patternFill patternType="solid">
        <fgColor theme="6" tint="0.59999389629810485"/>
        <bgColor indexed="64"/>
      </patternFill>
    </fill>
    <fill>
      <patternFill patternType="solid">
        <fgColor theme="6" tint="0.79998168889431442"/>
        <bgColor indexed="64"/>
      </patternFill>
    </fill>
  </fills>
  <borders count="2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double">
        <color rgb="FF000000"/>
      </left>
      <right style="thin">
        <color rgb="FF000000"/>
      </right>
      <top style="double">
        <color rgb="FF000000"/>
      </top>
      <bottom style="thin">
        <color rgb="FF000000"/>
      </bottom>
      <diagonal/>
    </border>
    <border>
      <left style="thin">
        <color rgb="FF000000"/>
      </left>
      <right style="thin">
        <color rgb="FF000000"/>
      </right>
      <top style="double">
        <color rgb="FF000000"/>
      </top>
      <bottom style="thin">
        <color rgb="FF000000"/>
      </bottom>
      <diagonal/>
    </border>
    <border>
      <left style="thin">
        <color rgb="FF000000"/>
      </left>
      <right style="double">
        <color rgb="FF000000"/>
      </right>
      <top style="double">
        <color rgb="FF000000"/>
      </top>
      <bottom style="thin">
        <color rgb="FF000000"/>
      </bottom>
      <diagonal/>
    </border>
    <border>
      <left style="double">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
      <left style="double">
        <color rgb="FF000000"/>
      </left>
      <right style="thin">
        <color rgb="FF000000"/>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double">
        <color rgb="FF000000"/>
      </right>
      <top/>
      <bottom style="thin">
        <color rgb="FF000000"/>
      </bottom>
      <diagonal/>
    </border>
    <border>
      <left style="double">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double">
        <color rgb="FF000000"/>
      </right>
      <top style="thin">
        <color rgb="FF000000"/>
      </top>
      <bottom/>
      <diagonal/>
    </border>
    <border>
      <left style="double">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s>
  <cellStyleXfs count="2">
    <xf numFmtId="0" fontId="0" fillId="0" borderId="0"/>
    <xf numFmtId="9" fontId="12" fillId="0" borderId="0" applyFont="0" applyFill="0" applyBorder="0" applyAlignment="0" applyProtection="0"/>
  </cellStyleXfs>
  <cellXfs count="88">
    <xf numFmtId="0" fontId="0" fillId="0" borderId="0" xfId="0" applyFont="1" applyAlignment="1"/>
    <xf numFmtId="0" fontId="3" fillId="0" borderId="0" xfId="0" applyFont="1" applyAlignment="1">
      <alignment vertical="center"/>
    </xf>
    <xf numFmtId="0" fontId="3" fillId="2" borderId="0" xfId="0" applyFont="1" applyFill="1" applyBorder="1" applyAlignment="1">
      <alignment vertical="center"/>
    </xf>
    <xf numFmtId="0" fontId="5" fillId="2" borderId="4" xfId="0" applyFont="1" applyFill="1" applyBorder="1" applyAlignment="1">
      <alignment horizontal="center" vertical="center"/>
    </xf>
    <xf numFmtId="0" fontId="5" fillId="2" borderId="1" xfId="0" applyFont="1" applyFill="1" applyBorder="1" applyAlignment="1">
      <alignment horizontal="center" vertical="center"/>
    </xf>
    <xf numFmtId="0" fontId="7" fillId="2" borderId="0"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5" fillId="0" borderId="4" xfId="0" applyFont="1" applyFill="1" applyBorder="1" applyAlignment="1">
      <alignment horizontal="center" vertical="center"/>
    </xf>
    <xf numFmtId="0" fontId="5" fillId="0" borderId="1" xfId="0" applyFont="1" applyFill="1" applyBorder="1" applyAlignment="1">
      <alignment horizontal="center" vertical="center"/>
    </xf>
    <xf numFmtId="0" fontId="3" fillId="0" borderId="0" xfId="0" applyFont="1" applyFill="1" applyBorder="1" applyAlignment="1">
      <alignment vertical="center"/>
    </xf>
    <xf numFmtId="0" fontId="3" fillId="0" borderId="0" xfId="0" applyFont="1" applyFill="1" applyAlignment="1">
      <alignment vertical="center"/>
    </xf>
    <xf numFmtId="0" fontId="13" fillId="0" borderId="0" xfId="0" applyFont="1" applyAlignment="1" applyProtection="1">
      <alignment vertical="center"/>
    </xf>
    <xf numFmtId="0" fontId="16" fillId="0" borderId="0" xfId="0" applyFont="1" applyBorder="1" applyAlignment="1" applyProtection="1">
      <alignment vertical="center"/>
    </xf>
    <xf numFmtId="0" fontId="19" fillId="0" borderId="0" xfId="0" applyFont="1" applyAlignment="1" applyProtection="1">
      <alignment vertical="center"/>
    </xf>
    <xf numFmtId="0" fontId="17" fillId="0" borderId="5" xfId="0" applyFont="1" applyBorder="1" applyAlignment="1" applyProtection="1">
      <alignment horizontal="left" vertical="center"/>
    </xf>
    <xf numFmtId="0" fontId="17" fillId="3" borderId="6" xfId="0" applyFont="1" applyFill="1" applyBorder="1" applyAlignment="1" applyProtection="1">
      <alignment horizontal="center" vertical="center"/>
    </xf>
    <xf numFmtId="0" fontId="17" fillId="0" borderId="7" xfId="0" applyFont="1" applyBorder="1" applyAlignment="1" applyProtection="1">
      <alignment horizontal="center" vertical="center"/>
    </xf>
    <xf numFmtId="0" fontId="17" fillId="0" borderId="11" xfId="0" applyFont="1" applyBorder="1" applyAlignment="1" applyProtection="1">
      <alignment horizontal="left" vertical="center"/>
    </xf>
    <xf numFmtId="0" fontId="17" fillId="3" borderId="19" xfId="0" applyFont="1" applyFill="1" applyBorder="1" applyAlignment="1" applyProtection="1">
      <alignment horizontal="center" vertical="center"/>
    </xf>
    <xf numFmtId="0" fontId="17" fillId="0" borderId="20" xfId="0" applyFont="1" applyBorder="1" applyAlignment="1" applyProtection="1">
      <alignment horizontal="center" vertical="center"/>
    </xf>
    <xf numFmtId="0" fontId="17" fillId="0" borderId="21" xfId="0" applyFont="1" applyBorder="1" applyAlignment="1" applyProtection="1">
      <alignment horizontal="left" vertical="center"/>
    </xf>
    <xf numFmtId="0" fontId="17" fillId="3" borderId="22" xfId="0" applyFont="1" applyFill="1" applyBorder="1" applyAlignment="1" applyProtection="1">
      <alignment horizontal="center" vertical="center"/>
    </xf>
    <xf numFmtId="164" fontId="17" fillId="3" borderId="22" xfId="0" applyNumberFormat="1" applyFont="1" applyFill="1" applyBorder="1" applyAlignment="1" applyProtection="1">
      <alignment horizontal="center" vertical="center"/>
    </xf>
    <xf numFmtId="0" fontId="17" fillId="0" borderId="23" xfId="0" applyFont="1" applyBorder="1" applyAlignment="1" applyProtection="1">
      <alignment horizontal="center" vertical="center"/>
    </xf>
    <xf numFmtId="0" fontId="17" fillId="0" borderId="8" xfId="0" applyFont="1" applyBorder="1" applyAlignment="1" applyProtection="1">
      <alignment horizontal="left" vertical="center"/>
    </xf>
    <xf numFmtId="9" fontId="17" fillId="0" borderId="9" xfId="0" applyNumberFormat="1" applyFont="1" applyFill="1" applyBorder="1" applyAlignment="1" applyProtection="1">
      <alignment horizontal="center" vertical="center"/>
    </xf>
    <xf numFmtId="164" fontId="17" fillId="0" borderId="9" xfId="1" applyNumberFormat="1" applyFont="1" applyBorder="1" applyAlignment="1" applyProtection="1">
      <alignment horizontal="center" vertical="center"/>
    </xf>
    <xf numFmtId="0" fontId="17" fillId="0" borderId="10" xfId="0" applyFont="1" applyBorder="1" applyAlignment="1" applyProtection="1">
      <alignment horizontal="center" vertical="center"/>
    </xf>
    <xf numFmtId="0" fontId="17" fillId="0" borderId="0" xfId="0" applyFont="1" applyAlignment="1" applyProtection="1">
      <alignment horizontal="center" vertical="center" wrapText="1"/>
    </xf>
    <xf numFmtId="0" fontId="17" fillId="0" borderId="0" xfId="0" applyFont="1" applyAlignment="1" applyProtection="1">
      <alignment vertical="center"/>
    </xf>
    <xf numFmtId="0" fontId="17" fillId="4" borderId="18" xfId="0" applyFont="1" applyFill="1" applyBorder="1" applyAlignment="1" applyProtection="1">
      <alignment horizontal="center" vertical="center" wrapText="1"/>
    </xf>
    <xf numFmtId="10" fontId="17" fillId="4" borderId="18" xfId="0" applyNumberFormat="1" applyFont="1" applyFill="1" applyBorder="1" applyAlignment="1" applyProtection="1">
      <alignment horizontal="center" vertical="center" wrapText="1"/>
    </xf>
    <xf numFmtId="1" fontId="17" fillId="5" borderId="18" xfId="0" applyNumberFormat="1" applyFont="1" applyFill="1" applyBorder="1" applyAlignment="1" applyProtection="1">
      <alignment horizontal="center" vertical="center" wrapText="1"/>
    </xf>
    <xf numFmtId="164" fontId="17" fillId="5" borderId="18" xfId="1" applyNumberFormat="1" applyFont="1" applyFill="1" applyBorder="1" applyAlignment="1" applyProtection="1">
      <alignment horizontal="center" vertical="center" wrapText="1"/>
    </xf>
    <xf numFmtId="0" fontId="17" fillId="5" borderId="18" xfId="0" applyFont="1" applyFill="1" applyBorder="1" applyAlignment="1" applyProtection="1">
      <alignment horizontal="center" vertical="center" wrapText="1"/>
    </xf>
    <xf numFmtId="0" fontId="10" fillId="0" borderId="18" xfId="0" applyFont="1" applyBorder="1" applyAlignment="1" applyProtection="1">
      <alignment horizontal="left" vertical="center" wrapText="1"/>
    </xf>
    <xf numFmtId="0" fontId="13" fillId="3" borderId="18" xfId="0" applyFont="1" applyFill="1" applyBorder="1" applyAlignment="1" applyProtection="1">
      <alignment horizontal="center" vertical="center" wrapText="1"/>
    </xf>
    <xf numFmtId="0" fontId="13" fillId="7" borderId="0" xfId="0" applyFont="1" applyFill="1" applyAlignment="1" applyProtection="1">
      <alignment vertical="center"/>
    </xf>
    <xf numFmtId="49" fontId="17" fillId="8" borderId="18" xfId="0" applyNumberFormat="1" applyFont="1" applyFill="1" applyBorder="1" applyAlignment="1" applyProtection="1">
      <alignment horizontal="center" vertical="center" wrapText="1"/>
    </xf>
    <xf numFmtId="49" fontId="17" fillId="8" borderId="18" xfId="0" applyNumberFormat="1" applyFont="1" applyFill="1" applyBorder="1" applyAlignment="1" applyProtection="1">
      <alignment horizontal="left" vertical="center" wrapText="1"/>
    </xf>
    <xf numFmtId="0" fontId="17" fillId="8" borderId="18" xfId="0" applyFont="1" applyFill="1" applyBorder="1" applyAlignment="1" applyProtection="1">
      <alignment horizontal="center" vertical="center" wrapText="1"/>
    </xf>
    <xf numFmtId="49" fontId="10" fillId="10" borderId="18" xfId="0" applyNumberFormat="1" applyFont="1" applyFill="1" applyBorder="1" applyAlignment="1" applyProtection="1">
      <alignment horizontal="left" vertical="center" wrapText="1"/>
      <protection locked="0"/>
    </xf>
    <xf numFmtId="49" fontId="17" fillId="8" borderId="18" xfId="0" applyNumberFormat="1" applyFont="1" applyFill="1" applyBorder="1" applyAlignment="1" applyProtection="1">
      <alignment horizontal="center" vertical="center" wrapText="1"/>
    </xf>
    <xf numFmtId="0" fontId="23" fillId="0" borderId="0" xfId="0" applyFont="1" applyAlignment="1" applyProtection="1">
      <alignment horizontal="center" vertical="center"/>
    </xf>
    <xf numFmtId="0" fontId="18" fillId="0" borderId="0" xfId="0" applyFont="1" applyAlignment="1" applyProtection="1">
      <alignment vertical="center"/>
    </xf>
    <xf numFmtId="0" fontId="24" fillId="0" borderId="0" xfId="0" applyFont="1" applyAlignment="1" applyProtection="1">
      <alignment vertical="center"/>
    </xf>
    <xf numFmtId="0" fontId="18" fillId="3" borderId="18" xfId="0" applyFont="1" applyFill="1" applyBorder="1" applyAlignment="1" applyProtection="1">
      <alignment horizontal="center" vertical="center" wrapText="1"/>
    </xf>
    <xf numFmtId="10" fontId="18" fillId="3" borderId="18" xfId="1" applyNumberFormat="1" applyFont="1" applyFill="1" applyBorder="1" applyAlignment="1" applyProtection="1">
      <alignment horizontal="center" vertical="center" wrapText="1"/>
    </xf>
    <xf numFmtId="0" fontId="18" fillId="0" borderId="18" xfId="0" applyFont="1" applyBorder="1" applyAlignment="1" applyProtection="1">
      <alignment horizontal="center" vertical="center" wrapText="1"/>
      <protection locked="0"/>
    </xf>
    <xf numFmtId="0" fontId="10" fillId="0" borderId="18" xfId="0" applyFont="1" applyFill="1" applyBorder="1" applyAlignment="1" applyProtection="1">
      <alignment horizontal="left" vertical="center" wrapText="1"/>
    </xf>
    <xf numFmtId="0" fontId="10" fillId="0" borderId="24"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23" fillId="0" borderId="0" xfId="0" applyFont="1" applyAlignment="1" applyProtection="1">
      <alignment vertical="center"/>
    </xf>
    <xf numFmtId="0" fontId="26" fillId="0" borderId="0" xfId="0" applyFont="1" applyBorder="1" applyAlignment="1" applyProtection="1">
      <alignment horizontal="center" vertical="center"/>
    </xf>
    <xf numFmtId="0" fontId="26" fillId="0" borderId="0" xfId="0" applyFont="1" applyBorder="1" applyAlignment="1" applyProtection="1">
      <alignment vertical="center"/>
    </xf>
    <xf numFmtId="0" fontId="3" fillId="0" borderId="25" xfId="0" applyFont="1" applyBorder="1" applyAlignment="1">
      <alignment vertical="center" wrapText="1"/>
    </xf>
    <xf numFmtId="9" fontId="13" fillId="0" borderId="0" xfId="1" applyFont="1" applyAlignment="1" applyProtection="1">
      <alignment vertical="center"/>
    </xf>
    <xf numFmtId="0" fontId="9" fillId="6" borderId="12" xfId="0" applyFont="1" applyFill="1" applyBorder="1" applyAlignment="1">
      <alignment horizontal="center" vertical="center"/>
    </xf>
    <xf numFmtId="0" fontId="9" fillId="6" borderId="13" xfId="0" applyFont="1" applyFill="1" applyBorder="1" applyAlignment="1">
      <alignment horizontal="center" vertical="center"/>
    </xf>
    <xf numFmtId="0" fontId="9" fillId="6" borderId="14" xfId="0" applyFont="1" applyFill="1" applyBorder="1" applyAlignment="1">
      <alignment horizontal="center" vertical="center"/>
    </xf>
    <xf numFmtId="0" fontId="6" fillId="2" borderId="0" xfId="0" applyFont="1" applyFill="1" applyBorder="1" applyAlignment="1">
      <alignment horizontal="left" vertical="center"/>
    </xf>
    <xf numFmtId="0" fontId="2" fillId="0" borderId="0" xfId="0" applyFont="1" applyBorder="1" applyAlignment="1">
      <alignment vertical="center"/>
    </xf>
    <xf numFmtId="0" fontId="5" fillId="2" borderId="0"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3" fillId="2" borderId="2" xfId="0" applyFont="1" applyFill="1" applyBorder="1" applyAlignment="1">
      <alignment horizontal="left" vertical="center"/>
    </xf>
    <xf numFmtId="0" fontId="2" fillId="0" borderId="2" xfId="0" applyFont="1" applyBorder="1" applyAlignment="1">
      <alignment vertical="center"/>
    </xf>
    <xf numFmtId="0" fontId="2" fillId="0" borderId="3" xfId="0" applyFont="1" applyBorder="1" applyAlignment="1">
      <alignment vertical="center"/>
    </xf>
    <xf numFmtId="0" fontId="3" fillId="2" borderId="2" xfId="0" applyFont="1" applyFill="1" applyBorder="1" applyAlignment="1">
      <alignment horizontal="left" vertical="center" wrapText="1"/>
    </xf>
    <xf numFmtId="0" fontId="3" fillId="0" borderId="2" xfId="0" applyFont="1" applyFill="1" applyBorder="1" applyAlignment="1">
      <alignment horizontal="left" vertical="center" wrapText="1"/>
    </xf>
    <xf numFmtId="0" fontId="2" fillId="0" borderId="2" xfId="0" applyFont="1" applyFill="1" applyBorder="1" applyAlignment="1">
      <alignment vertical="center"/>
    </xf>
    <xf numFmtId="0" fontId="2" fillId="0" borderId="3" xfId="0" applyFont="1" applyFill="1" applyBorder="1" applyAlignment="1">
      <alignment vertical="center"/>
    </xf>
    <xf numFmtId="49" fontId="17" fillId="4" borderId="18" xfId="0" applyNumberFormat="1" applyFont="1" applyFill="1" applyBorder="1" applyAlignment="1" applyProtection="1">
      <alignment horizontal="left" vertical="center" wrapText="1"/>
    </xf>
    <xf numFmtId="0" fontId="18" fillId="0" borderId="18" xfId="0" applyFont="1" applyBorder="1" applyAlignment="1" applyProtection="1">
      <alignment vertical="center"/>
    </xf>
    <xf numFmtId="0" fontId="14" fillId="6" borderId="12" xfId="0" applyFont="1" applyFill="1" applyBorder="1" applyAlignment="1" applyProtection="1">
      <alignment horizontal="center" vertical="center" wrapText="1"/>
      <protection locked="0"/>
    </xf>
    <xf numFmtId="0" fontId="14" fillId="6" borderId="13" xfId="0" applyFont="1" applyFill="1" applyBorder="1" applyAlignment="1" applyProtection="1">
      <alignment horizontal="center" vertical="center" wrapText="1"/>
      <protection locked="0"/>
    </xf>
    <xf numFmtId="0" fontId="14" fillId="6" borderId="14" xfId="0" applyFont="1" applyFill="1" applyBorder="1" applyAlignment="1" applyProtection="1">
      <alignment horizontal="center" vertical="center" wrapText="1"/>
      <protection locked="0"/>
    </xf>
    <xf numFmtId="0" fontId="13" fillId="0" borderId="0" xfId="0" applyFont="1" applyAlignment="1" applyProtection="1">
      <alignment horizontal="center" vertical="center"/>
    </xf>
    <xf numFmtId="49" fontId="17" fillId="8" borderId="12" xfId="0" applyNumberFormat="1" applyFont="1" applyFill="1" applyBorder="1" applyAlignment="1" applyProtection="1">
      <alignment horizontal="center" vertical="center" wrapText="1"/>
    </xf>
    <xf numFmtId="49" fontId="17" fillId="8" borderId="14" xfId="0" applyNumberFormat="1" applyFont="1" applyFill="1" applyBorder="1" applyAlignment="1" applyProtection="1">
      <alignment horizontal="center" vertical="center" wrapText="1"/>
    </xf>
    <xf numFmtId="0" fontId="13" fillId="9" borderId="12" xfId="0" applyFont="1" applyFill="1" applyBorder="1" applyAlignment="1" applyProtection="1">
      <alignment horizontal="center" vertical="center"/>
      <protection locked="0"/>
    </xf>
    <xf numFmtId="0" fontId="13" fillId="9" borderId="13" xfId="0" applyFont="1" applyFill="1" applyBorder="1" applyAlignment="1" applyProtection="1">
      <alignment horizontal="center" vertical="center"/>
      <protection locked="0"/>
    </xf>
    <xf numFmtId="0" fontId="13" fillId="9" borderId="14" xfId="0" applyFont="1" applyFill="1" applyBorder="1" applyAlignment="1" applyProtection="1">
      <alignment horizontal="center" vertical="center"/>
      <protection locked="0"/>
    </xf>
    <xf numFmtId="49" fontId="17" fillId="8" borderId="18" xfId="0" applyNumberFormat="1" applyFont="1" applyFill="1" applyBorder="1" applyAlignment="1" applyProtection="1">
      <alignment horizontal="center" vertical="center" wrapText="1"/>
    </xf>
    <xf numFmtId="0" fontId="18" fillId="7" borderId="18" xfId="0" applyFont="1" applyFill="1" applyBorder="1" applyAlignment="1" applyProtection="1">
      <alignment vertical="center"/>
    </xf>
    <xf numFmtId="0" fontId="15" fillId="0" borderId="0" xfId="0" applyFont="1" applyAlignment="1" applyProtection="1">
      <alignment horizontal="center" vertical="center"/>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pageSetUpPr fitToPage="1"/>
  </sheetPr>
  <dimension ref="A1:L17"/>
  <sheetViews>
    <sheetView tabSelected="1" zoomScaleNormal="100" workbookViewId="0">
      <selection activeCell="C3" sqref="C3:K3"/>
    </sheetView>
  </sheetViews>
  <sheetFormatPr defaultColWidth="15.109375" defaultRowHeight="15" customHeight="1" x14ac:dyDescent="0.3"/>
  <cols>
    <col min="1" max="1" width="3" style="1" bestFit="1" customWidth="1"/>
    <col min="2" max="2" width="0.6640625" style="1" customWidth="1"/>
    <col min="3" max="6" width="21.109375" style="1" customWidth="1"/>
    <col min="7" max="7" width="23.5546875" style="1" customWidth="1"/>
    <col min="8" max="17" width="5.6640625" style="1" customWidth="1"/>
    <col min="18" max="26" width="13.33203125" style="1" customWidth="1"/>
    <col min="27" max="16384" width="15.109375" style="1"/>
  </cols>
  <sheetData>
    <row r="1" spans="1:12" ht="25.5" customHeight="1" thickBot="1" x14ac:dyDescent="0.35">
      <c r="C1" s="58" t="s">
        <v>88</v>
      </c>
      <c r="D1" s="59"/>
      <c r="E1" s="59"/>
      <c r="F1" s="59"/>
      <c r="G1" s="59"/>
      <c r="H1" s="59"/>
      <c r="I1" s="59"/>
      <c r="J1" s="59"/>
      <c r="K1" s="60"/>
    </row>
    <row r="3" spans="1:12" ht="27" customHeight="1" x14ac:dyDescent="0.3">
      <c r="A3" s="2"/>
      <c r="B3" s="2"/>
      <c r="C3" s="64" t="s">
        <v>0</v>
      </c>
      <c r="D3" s="65"/>
      <c r="E3" s="65"/>
      <c r="F3" s="65"/>
      <c r="G3" s="65"/>
      <c r="H3" s="65"/>
      <c r="I3" s="65"/>
      <c r="J3" s="65"/>
      <c r="K3" s="66"/>
      <c r="L3" s="2"/>
    </row>
    <row r="4" spans="1:12" ht="14.25" customHeight="1" x14ac:dyDescent="0.3">
      <c r="A4" s="2"/>
      <c r="B4" s="2"/>
      <c r="C4" s="2"/>
      <c r="D4" s="2"/>
      <c r="E4" s="2"/>
      <c r="F4" s="2"/>
      <c r="G4" s="2"/>
      <c r="H4" s="2"/>
      <c r="I4" s="2"/>
      <c r="J4" s="2"/>
      <c r="K4" s="2"/>
      <c r="L4" s="2"/>
    </row>
    <row r="5" spans="1:12" ht="41.25" customHeight="1" x14ac:dyDescent="0.3">
      <c r="A5" s="3">
        <v>1</v>
      </c>
      <c r="B5" s="4"/>
      <c r="C5" s="67" t="s">
        <v>53</v>
      </c>
      <c r="D5" s="68"/>
      <c r="E5" s="68"/>
      <c r="F5" s="68"/>
      <c r="G5" s="68"/>
      <c r="H5" s="68"/>
      <c r="I5" s="68"/>
      <c r="J5" s="68"/>
      <c r="K5" s="69"/>
      <c r="L5" s="2"/>
    </row>
    <row r="6" spans="1:12" ht="41.25" customHeight="1" x14ac:dyDescent="0.3">
      <c r="A6" s="3">
        <f>A5+1</f>
        <v>2</v>
      </c>
      <c r="B6" s="4"/>
      <c r="C6" s="70" t="s">
        <v>1</v>
      </c>
      <c r="D6" s="68"/>
      <c r="E6" s="68"/>
      <c r="F6" s="68"/>
      <c r="G6" s="68"/>
      <c r="H6" s="68"/>
      <c r="I6" s="68"/>
      <c r="J6" s="68"/>
      <c r="K6" s="69"/>
      <c r="L6" s="2"/>
    </row>
    <row r="7" spans="1:12" ht="41.25" customHeight="1" x14ac:dyDescent="0.3">
      <c r="A7" s="3">
        <f t="shared" ref="A7:A11" si="0">A6+1</f>
        <v>3</v>
      </c>
      <c r="B7" s="4"/>
      <c r="C7" s="70" t="s">
        <v>55</v>
      </c>
      <c r="D7" s="68"/>
      <c r="E7" s="68"/>
      <c r="F7" s="68"/>
      <c r="G7" s="68"/>
      <c r="H7" s="68"/>
      <c r="I7" s="68"/>
      <c r="J7" s="68"/>
      <c r="K7" s="69"/>
      <c r="L7" s="2"/>
    </row>
    <row r="8" spans="1:12" s="11" customFormat="1" ht="41.25" customHeight="1" x14ac:dyDescent="0.3">
      <c r="A8" s="8">
        <f t="shared" si="0"/>
        <v>4</v>
      </c>
      <c r="B8" s="9"/>
      <c r="C8" s="70" t="s">
        <v>56</v>
      </c>
      <c r="D8" s="68"/>
      <c r="E8" s="68"/>
      <c r="F8" s="68"/>
      <c r="G8" s="68"/>
      <c r="H8" s="68"/>
      <c r="I8" s="68"/>
      <c r="J8" s="68"/>
      <c r="K8" s="69"/>
      <c r="L8" s="10"/>
    </row>
    <row r="9" spans="1:12" s="11" customFormat="1" ht="41.25" customHeight="1" x14ac:dyDescent="0.3">
      <c r="A9" s="8">
        <f t="shared" si="0"/>
        <v>5</v>
      </c>
      <c r="B9" s="9"/>
      <c r="C9" s="71" t="s">
        <v>54</v>
      </c>
      <c r="D9" s="72"/>
      <c r="E9" s="72"/>
      <c r="F9" s="72"/>
      <c r="G9" s="72"/>
      <c r="H9" s="72"/>
      <c r="I9" s="72"/>
      <c r="J9" s="72"/>
      <c r="K9" s="73"/>
      <c r="L9" s="10"/>
    </row>
    <row r="10" spans="1:12" ht="41.25" customHeight="1" x14ac:dyDescent="0.3">
      <c r="A10" s="3">
        <f t="shared" si="0"/>
        <v>6</v>
      </c>
      <c r="B10" s="4"/>
      <c r="C10" s="70" t="s">
        <v>57</v>
      </c>
      <c r="D10" s="68"/>
      <c r="E10" s="68"/>
      <c r="F10" s="68"/>
      <c r="G10" s="68"/>
      <c r="H10" s="68"/>
      <c r="I10" s="68"/>
      <c r="J10" s="68"/>
      <c r="K10" s="69"/>
      <c r="L10" s="2"/>
    </row>
    <row r="11" spans="1:12" ht="41.25" customHeight="1" x14ac:dyDescent="0.3">
      <c r="A11" s="3">
        <f t="shared" si="0"/>
        <v>7</v>
      </c>
      <c r="B11" s="4"/>
      <c r="C11" s="70" t="s">
        <v>58</v>
      </c>
      <c r="D11" s="68"/>
      <c r="E11" s="68"/>
      <c r="F11" s="68"/>
      <c r="G11" s="68"/>
      <c r="H11" s="68"/>
      <c r="I11" s="68"/>
      <c r="J11" s="68"/>
      <c r="K11" s="69"/>
      <c r="L11" s="2"/>
    </row>
    <row r="12" spans="1:12" ht="14.25" customHeight="1" x14ac:dyDescent="0.3">
      <c r="A12" s="2"/>
      <c r="B12" s="2"/>
      <c r="C12" s="2"/>
      <c r="D12" s="2"/>
      <c r="E12" s="2"/>
      <c r="F12" s="2"/>
      <c r="G12" s="2"/>
      <c r="H12" s="2"/>
      <c r="I12" s="2"/>
      <c r="J12" s="2"/>
      <c r="K12" s="2"/>
      <c r="L12" s="2"/>
    </row>
    <row r="13" spans="1:12" ht="14.25" customHeight="1" x14ac:dyDescent="0.3">
      <c r="A13" s="2"/>
      <c r="B13" s="2"/>
      <c r="C13" s="63"/>
      <c r="D13" s="62"/>
      <c r="E13" s="62"/>
      <c r="F13" s="62"/>
      <c r="G13" s="62"/>
      <c r="H13" s="62"/>
      <c r="I13" s="62"/>
      <c r="J13" s="62"/>
      <c r="K13" s="62"/>
      <c r="L13" s="2"/>
    </row>
    <row r="14" spans="1:12" ht="18.75" customHeight="1" x14ac:dyDescent="0.3">
      <c r="A14" s="2"/>
      <c r="B14" s="2"/>
      <c r="C14" s="61" t="s">
        <v>8</v>
      </c>
      <c r="D14" s="62"/>
      <c r="E14" s="62"/>
      <c r="F14" s="62"/>
      <c r="G14" s="62"/>
      <c r="H14" s="2"/>
      <c r="I14" s="2"/>
      <c r="J14" s="2"/>
      <c r="K14" s="2"/>
      <c r="L14" s="2"/>
    </row>
    <row r="15" spans="1:12" ht="30" customHeight="1" x14ac:dyDescent="0.3">
      <c r="A15" s="2"/>
      <c r="B15" s="2"/>
      <c r="C15" s="6" t="s">
        <v>2</v>
      </c>
      <c r="D15" s="6" t="s">
        <v>3</v>
      </c>
      <c r="E15" s="6" t="s">
        <v>4</v>
      </c>
      <c r="F15" s="6" t="s">
        <v>5</v>
      </c>
      <c r="G15" s="6" t="s">
        <v>9</v>
      </c>
      <c r="H15" s="2"/>
      <c r="I15" s="2"/>
      <c r="J15" s="2"/>
      <c r="K15" s="2"/>
      <c r="L15" s="2"/>
    </row>
    <row r="16" spans="1:12" ht="120" customHeight="1" x14ac:dyDescent="0.3">
      <c r="A16" s="2"/>
      <c r="B16" s="2"/>
      <c r="C16" s="7" t="s">
        <v>10</v>
      </c>
      <c r="D16" s="7" t="s">
        <v>6</v>
      </c>
      <c r="E16" s="7" t="s">
        <v>7</v>
      </c>
      <c r="F16" s="7" t="s">
        <v>11</v>
      </c>
      <c r="G16" s="7" t="s">
        <v>27</v>
      </c>
      <c r="H16" s="2"/>
      <c r="I16" s="2"/>
      <c r="J16" s="2"/>
      <c r="K16" s="2"/>
      <c r="L16" s="2"/>
    </row>
    <row r="17" spans="1:12" ht="14.25" customHeight="1" x14ac:dyDescent="0.3">
      <c r="A17" s="2"/>
      <c r="B17" s="2"/>
      <c r="C17" s="5"/>
      <c r="D17" s="5"/>
      <c r="E17" s="5"/>
      <c r="F17" s="5"/>
      <c r="G17" s="5"/>
      <c r="H17" s="2"/>
      <c r="I17" s="2"/>
      <c r="J17" s="2"/>
      <c r="K17" s="2"/>
      <c r="L17" s="2"/>
    </row>
  </sheetData>
  <mergeCells count="11">
    <mergeCell ref="C1:K1"/>
    <mergeCell ref="C14:G14"/>
    <mergeCell ref="C13:K13"/>
    <mergeCell ref="C3:K3"/>
    <mergeCell ref="C5:K5"/>
    <mergeCell ref="C10:K10"/>
    <mergeCell ref="C9:K9"/>
    <mergeCell ref="C7:K7"/>
    <mergeCell ref="C8:K8"/>
    <mergeCell ref="C11:K11"/>
    <mergeCell ref="C6:K6"/>
  </mergeCells>
  <pageMargins left="0.51181102362204722" right="0.51181102362204722" top="0.55118110236220474" bottom="0.55118110236220474" header="0.31496062992125984" footer="0.31496062992125984"/>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33"/>
  <sheetViews>
    <sheetView topLeftCell="A3" zoomScale="80" zoomScaleNormal="80" workbookViewId="0">
      <pane ySplit="12" topLeftCell="A15" activePane="bottomLeft" state="frozen"/>
      <selection activeCell="A3" sqref="A3"/>
      <selection pane="bottomLeft" activeCell="C10" sqref="C10"/>
    </sheetView>
  </sheetViews>
  <sheetFormatPr defaultColWidth="15.109375" defaultRowHeight="13.8" x14ac:dyDescent="0.3"/>
  <cols>
    <col min="1" max="1" width="0.109375" style="12" customWidth="1"/>
    <col min="2" max="2" width="15.6640625" style="12" customWidth="1"/>
    <col min="3" max="3" width="47.44140625" style="12" customWidth="1"/>
    <col min="4" max="4" width="63.44140625" style="12" customWidth="1"/>
    <col min="5" max="5" width="21.6640625" style="12" customWidth="1"/>
    <col min="6" max="6" width="51.44140625" style="12" customWidth="1"/>
    <col min="7" max="7" width="16.6640625" style="12" hidden="1" customWidth="1"/>
    <col min="8" max="8" width="23.6640625" style="12" customWidth="1"/>
    <col min="9" max="9" width="10.6640625" style="12" customWidth="1"/>
    <col min="10" max="10" width="11.44140625" style="12" customWidth="1"/>
    <col min="11" max="11" width="11.109375" style="12" customWidth="1"/>
    <col min="12" max="12" width="1.44140625" style="12" customWidth="1"/>
    <col min="13" max="21" width="5.6640625" style="12" customWidth="1"/>
    <col min="22" max="26" width="13.33203125" style="12" customWidth="1"/>
    <col min="27" max="16384" width="15.109375" style="12"/>
  </cols>
  <sheetData>
    <row r="1" spans="1:21" ht="18" thickBot="1" x14ac:dyDescent="0.35">
      <c r="B1" s="76" t="s">
        <v>67</v>
      </c>
      <c r="C1" s="77"/>
      <c r="D1" s="77"/>
      <c r="E1" s="77"/>
      <c r="F1" s="77"/>
      <c r="G1" s="77"/>
      <c r="H1" s="77"/>
      <c r="I1" s="77"/>
      <c r="J1" s="77"/>
      <c r="K1" s="78"/>
    </row>
    <row r="3" spans="1:21" ht="18" x14ac:dyDescent="0.3">
      <c r="B3" s="87" t="s">
        <v>90</v>
      </c>
      <c r="C3" s="87"/>
      <c r="D3" s="87"/>
      <c r="E3" s="87"/>
      <c r="F3" s="87"/>
      <c r="G3" s="87"/>
      <c r="H3" s="87"/>
      <c r="I3" s="87"/>
      <c r="J3" s="87"/>
      <c r="K3" s="87"/>
    </row>
    <row r="5" spans="1:21" ht="14.4" thickBot="1" x14ac:dyDescent="0.35">
      <c r="B5" s="79"/>
      <c r="C5" s="79"/>
      <c r="D5" s="79"/>
      <c r="E5" s="79"/>
      <c r="F5" s="79"/>
      <c r="G5" s="79"/>
      <c r="H5" s="79"/>
      <c r="I5" s="79"/>
      <c r="J5" s="79"/>
      <c r="K5" s="79"/>
    </row>
    <row r="6" spans="1:21" ht="14.4" thickBot="1" x14ac:dyDescent="0.35">
      <c r="B6" s="80" t="s">
        <v>37</v>
      </c>
      <c r="C6" s="81"/>
      <c r="D6" s="82"/>
      <c r="E6" s="83"/>
      <c r="F6" s="83"/>
      <c r="G6" s="83"/>
      <c r="H6" s="83"/>
      <c r="I6" s="83"/>
      <c r="J6" s="83"/>
      <c r="K6" s="84"/>
    </row>
    <row r="7" spans="1:21" ht="18" thickBot="1" x14ac:dyDescent="0.35">
      <c r="B7" s="54"/>
      <c r="C7" s="55"/>
      <c r="D7" s="55"/>
      <c r="E7" s="55"/>
      <c r="F7" s="55"/>
      <c r="G7" s="13"/>
      <c r="H7" s="13"/>
      <c r="I7" s="13"/>
      <c r="J7" s="13"/>
      <c r="K7" s="13"/>
    </row>
    <row r="8" spans="1:21" ht="14.4" thickTop="1" x14ac:dyDescent="0.3">
      <c r="B8" s="14">
        <v>0</v>
      </c>
      <c r="C8" s="14">
        <v>0</v>
      </c>
      <c r="D8" s="14" t="s">
        <v>12</v>
      </c>
      <c r="E8" s="14" t="s">
        <v>12</v>
      </c>
      <c r="F8" s="14"/>
      <c r="H8" s="15" t="s">
        <v>14</v>
      </c>
      <c r="I8" s="16"/>
      <c r="J8" s="16"/>
      <c r="K8" s="17" t="str">
        <f>IF(AND(K9="PASS",K10="PASS",K11="PASS"), "PASS","FAIL")</f>
        <v>PASS</v>
      </c>
    </row>
    <row r="9" spans="1:21" x14ac:dyDescent="0.3">
      <c r="B9" s="14">
        <v>10</v>
      </c>
      <c r="C9" s="14">
        <v>5</v>
      </c>
      <c r="D9" s="14" t="s">
        <v>28</v>
      </c>
      <c r="E9" s="14" t="s">
        <v>13</v>
      </c>
      <c r="F9" s="14" t="s">
        <v>35</v>
      </c>
      <c r="H9" s="18" t="s">
        <v>25</v>
      </c>
      <c r="I9" s="19"/>
      <c r="J9" s="19"/>
      <c r="K9" s="20" t="str">
        <f>IF((OR(G16:G32)),"FAIL","PASS")</f>
        <v>PASS</v>
      </c>
    </row>
    <row r="10" spans="1:21" x14ac:dyDescent="0.3">
      <c r="B10" s="14"/>
      <c r="C10" s="14">
        <v>10</v>
      </c>
      <c r="D10" s="14"/>
      <c r="E10" s="14" t="s">
        <v>28</v>
      </c>
      <c r="F10" s="14"/>
      <c r="H10" s="21" t="s">
        <v>30</v>
      </c>
      <c r="I10" s="22"/>
      <c r="J10" s="23"/>
      <c r="K10" s="24" t="str">
        <f>IF(J11&gt;J10,"PASS","FAIL")</f>
        <v>PASS</v>
      </c>
    </row>
    <row r="11" spans="1:21" ht="14.4" thickBot="1" x14ac:dyDescent="0.35">
      <c r="B11" s="14"/>
      <c r="C11" s="14"/>
      <c r="D11" s="14"/>
      <c r="E11" s="14"/>
      <c r="F11" s="14"/>
      <c r="H11" s="25" t="s">
        <v>38</v>
      </c>
      <c r="I11" s="26">
        <v>0.7</v>
      </c>
      <c r="J11" s="27">
        <f>J15</f>
        <v>1</v>
      </c>
      <c r="K11" s="28" t="str">
        <f>IF(J11&gt;=I11,"PASS","FAIL")</f>
        <v>PASS</v>
      </c>
    </row>
    <row r="12" spans="1:21" x14ac:dyDescent="0.3">
      <c r="B12" s="14"/>
      <c r="C12" s="14"/>
      <c r="D12" s="14"/>
      <c r="E12" s="14"/>
      <c r="F12" s="14"/>
    </row>
    <row r="13" spans="1:21" ht="38.4" customHeight="1" x14ac:dyDescent="0.3">
      <c r="A13" s="38"/>
      <c r="B13" s="85" t="s">
        <v>59</v>
      </c>
      <c r="C13" s="86"/>
      <c r="D13" s="86"/>
      <c r="E13" s="86"/>
      <c r="F13" s="86"/>
      <c r="G13" s="86"/>
      <c r="H13" s="86"/>
      <c r="I13" s="86"/>
      <c r="J13" s="86"/>
      <c r="K13" s="86"/>
    </row>
    <row r="14" spans="1:21" ht="50.4" customHeight="1" x14ac:dyDescent="0.3">
      <c r="A14" s="38"/>
      <c r="B14" s="39" t="s">
        <v>2</v>
      </c>
      <c r="C14" s="39" t="s">
        <v>3</v>
      </c>
      <c r="D14" s="39" t="s">
        <v>4</v>
      </c>
      <c r="E14" s="39" t="s">
        <v>5</v>
      </c>
      <c r="F14" s="40" t="s">
        <v>15</v>
      </c>
      <c r="G14" s="41" t="s">
        <v>26</v>
      </c>
      <c r="H14" s="41" t="s">
        <v>31</v>
      </c>
      <c r="I14" s="41" t="s">
        <v>9</v>
      </c>
      <c r="J14" s="41" t="s">
        <v>16</v>
      </c>
      <c r="K14" s="41"/>
      <c r="L14" s="29"/>
    </row>
    <row r="15" spans="1:21" ht="25.2" customHeight="1" x14ac:dyDescent="0.3">
      <c r="A15" s="30"/>
      <c r="B15" s="74" t="s">
        <v>24</v>
      </c>
      <c r="C15" s="75"/>
      <c r="D15" s="75"/>
      <c r="E15" s="75"/>
      <c r="F15" s="75"/>
      <c r="G15" s="31">
        <v>5</v>
      </c>
      <c r="H15" s="32">
        <f>SUM(H16:H32)</f>
        <v>1.0000000000000002</v>
      </c>
      <c r="I15" s="33"/>
      <c r="J15" s="34">
        <f>SUMPRODUCT(I16:I32,H16:H32)/10</f>
        <v>1</v>
      </c>
      <c r="K15" s="35"/>
      <c r="L15" s="30"/>
    </row>
    <row r="16" spans="1:21" ht="116.25" customHeight="1" x14ac:dyDescent="0.3">
      <c r="A16" s="45"/>
      <c r="B16" s="36" t="s">
        <v>36</v>
      </c>
      <c r="C16" s="36" t="s">
        <v>39</v>
      </c>
      <c r="D16" s="36" t="s">
        <v>51</v>
      </c>
      <c r="E16" s="42"/>
      <c r="F16" s="42"/>
      <c r="G16" s="47" t="b">
        <f t="shared" ref="G16:G32" si="0">I16&lt;$G$15</f>
        <v>0</v>
      </c>
      <c r="H16" s="48">
        <v>0.1</v>
      </c>
      <c r="I16" s="49">
        <v>10</v>
      </c>
      <c r="J16" s="47">
        <f>H16*10*I16</f>
        <v>10</v>
      </c>
      <c r="K16" s="47"/>
      <c r="N16" s="53"/>
      <c r="O16" s="53"/>
      <c r="P16" s="53"/>
      <c r="Q16" s="53"/>
      <c r="R16" s="53"/>
      <c r="S16" s="53"/>
      <c r="T16" s="53"/>
      <c r="U16" s="53"/>
    </row>
    <row r="17" spans="1:21" ht="69" customHeight="1" x14ac:dyDescent="0.3">
      <c r="A17" s="45"/>
      <c r="B17" s="36" t="s">
        <v>85</v>
      </c>
      <c r="C17" s="36" t="s">
        <v>86</v>
      </c>
      <c r="D17" s="36" t="s">
        <v>87</v>
      </c>
      <c r="E17" s="42"/>
      <c r="F17" s="42"/>
      <c r="G17" s="47" t="b">
        <f t="shared" si="0"/>
        <v>0</v>
      </c>
      <c r="H17" s="48">
        <v>0.05</v>
      </c>
      <c r="I17" s="49">
        <v>10</v>
      </c>
      <c r="J17" s="47">
        <f>H17*10*I17</f>
        <v>5</v>
      </c>
      <c r="K17" s="47"/>
      <c r="N17" s="44"/>
      <c r="O17" s="44"/>
      <c r="P17" s="44"/>
      <c r="Q17" s="44"/>
      <c r="R17" s="44"/>
      <c r="S17" s="44"/>
      <c r="T17" s="44"/>
      <c r="U17" s="44"/>
    </row>
    <row r="18" spans="1:21" ht="216" customHeight="1" thickBot="1" x14ac:dyDescent="0.35">
      <c r="A18" s="45"/>
      <c r="B18" s="36" t="s">
        <v>22</v>
      </c>
      <c r="C18" s="36" t="s">
        <v>42</v>
      </c>
      <c r="D18" s="36" t="s">
        <v>72</v>
      </c>
      <c r="E18" s="42"/>
      <c r="F18" s="42"/>
      <c r="G18" s="47" t="b">
        <f t="shared" si="0"/>
        <v>0</v>
      </c>
      <c r="H18" s="48">
        <v>0.08</v>
      </c>
      <c r="I18" s="49">
        <v>10</v>
      </c>
      <c r="J18" s="47">
        <f>H18*10*I18</f>
        <v>8</v>
      </c>
      <c r="K18" s="47"/>
      <c r="N18" s="56" t="s">
        <v>83</v>
      </c>
      <c r="O18" s="56" t="s">
        <v>84</v>
      </c>
    </row>
    <row r="19" spans="1:21" ht="97.5" customHeight="1" x14ac:dyDescent="0.3">
      <c r="A19" s="45"/>
      <c r="B19" s="36" t="s">
        <v>69</v>
      </c>
      <c r="C19" s="36" t="s">
        <v>70</v>
      </c>
      <c r="D19" s="36" t="s">
        <v>71</v>
      </c>
      <c r="E19" s="42"/>
      <c r="F19" s="42"/>
      <c r="G19" s="47" t="b">
        <f t="shared" si="0"/>
        <v>0</v>
      </c>
      <c r="H19" s="48">
        <v>0.1</v>
      </c>
      <c r="I19" s="49">
        <v>10</v>
      </c>
      <c r="J19" s="47">
        <f t="shared" ref="J19:J32" si="1">H19*10*I19</f>
        <v>10</v>
      </c>
      <c r="K19" s="47"/>
    </row>
    <row r="20" spans="1:21" ht="120" customHeight="1" x14ac:dyDescent="0.3">
      <c r="A20" s="45"/>
      <c r="B20" s="36" t="s">
        <v>20</v>
      </c>
      <c r="C20" s="36" t="s">
        <v>43</v>
      </c>
      <c r="D20" s="36" t="s">
        <v>73</v>
      </c>
      <c r="E20" s="42"/>
      <c r="F20" s="42"/>
      <c r="G20" s="47" t="b">
        <f t="shared" si="0"/>
        <v>0</v>
      </c>
      <c r="H20" s="48">
        <v>0.09</v>
      </c>
      <c r="I20" s="49">
        <v>10</v>
      </c>
      <c r="J20" s="47">
        <f t="shared" si="1"/>
        <v>9</v>
      </c>
      <c r="K20" s="47"/>
    </row>
    <row r="21" spans="1:21" ht="132.75" customHeight="1" x14ac:dyDescent="0.3">
      <c r="A21" s="45"/>
      <c r="B21" s="36" t="s">
        <v>34</v>
      </c>
      <c r="C21" s="36" t="s">
        <v>40</v>
      </c>
      <c r="D21" s="36" t="s">
        <v>74</v>
      </c>
      <c r="E21" s="42"/>
      <c r="F21" s="42"/>
      <c r="G21" s="47" t="b">
        <f t="shared" si="0"/>
        <v>0</v>
      </c>
      <c r="H21" s="48">
        <v>0.05</v>
      </c>
      <c r="I21" s="49">
        <v>10</v>
      </c>
      <c r="J21" s="47">
        <f t="shared" si="1"/>
        <v>5</v>
      </c>
      <c r="K21" s="47"/>
    </row>
    <row r="22" spans="1:21" ht="162" customHeight="1" x14ac:dyDescent="0.3">
      <c r="A22" s="45"/>
      <c r="B22" s="36" t="s">
        <v>33</v>
      </c>
      <c r="C22" s="36" t="s">
        <v>75</v>
      </c>
      <c r="D22" s="36" t="s">
        <v>76</v>
      </c>
      <c r="E22" s="42"/>
      <c r="F22" s="42"/>
      <c r="G22" s="47" t="b">
        <f t="shared" si="0"/>
        <v>0</v>
      </c>
      <c r="H22" s="48">
        <v>0.05</v>
      </c>
      <c r="I22" s="49">
        <v>10</v>
      </c>
      <c r="J22" s="47">
        <f t="shared" si="1"/>
        <v>5</v>
      </c>
      <c r="K22" s="47"/>
    </row>
    <row r="23" spans="1:21" ht="119.25" customHeight="1" x14ac:dyDescent="0.3">
      <c r="A23" s="45"/>
      <c r="B23" s="36" t="s">
        <v>19</v>
      </c>
      <c r="C23" s="36" t="s">
        <v>44</v>
      </c>
      <c r="D23" s="36" t="s">
        <v>77</v>
      </c>
      <c r="E23" s="42"/>
      <c r="F23" s="42"/>
      <c r="G23" s="47" t="b">
        <f t="shared" si="0"/>
        <v>0</v>
      </c>
      <c r="H23" s="48">
        <v>0.03</v>
      </c>
      <c r="I23" s="49">
        <v>10</v>
      </c>
      <c r="J23" s="47">
        <f t="shared" si="1"/>
        <v>3</v>
      </c>
      <c r="K23" s="47"/>
    </row>
    <row r="24" spans="1:21" ht="88.5" customHeight="1" x14ac:dyDescent="0.3">
      <c r="A24" s="45"/>
      <c r="B24" s="36" t="s">
        <v>21</v>
      </c>
      <c r="C24" s="36" t="s">
        <v>45</v>
      </c>
      <c r="D24" s="36" t="s">
        <v>77</v>
      </c>
      <c r="E24" s="42"/>
      <c r="F24" s="42"/>
      <c r="G24" s="47" t="b">
        <f t="shared" si="0"/>
        <v>0</v>
      </c>
      <c r="H24" s="48">
        <v>0.03</v>
      </c>
      <c r="I24" s="49">
        <v>10</v>
      </c>
      <c r="J24" s="47">
        <f t="shared" si="1"/>
        <v>3</v>
      </c>
      <c r="K24" s="47"/>
    </row>
    <row r="25" spans="1:21" ht="88.5" customHeight="1" x14ac:dyDescent="0.3">
      <c r="A25" s="45"/>
      <c r="B25" s="36" t="s">
        <v>18</v>
      </c>
      <c r="C25" s="36" t="s">
        <v>46</v>
      </c>
      <c r="D25" s="36" t="s">
        <v>77</v>
      </c>
      <c r="E25" s="42"/>
      <c r="F25" s="42"/>
      <c r="G25" s="47" t="b">
        <f t="shared" si="0"/>
        <v>0</v>
      </c>
      <c r="H25" s="48">
        <v>0.03</v>
      </c>
      <c r="I25" s="49">
        <v>10</v>
      </c>
      <c r="J25" s="47">
        <f t="shared" si="1"/>
        <v>3</v>
      </c>
      <c r="K25" s="47"/>
    </row>
    <row r="26" spans="1:21" ht="82.5" customHeight="1" x14ac:dyDescent="0.3">
      <c r="A26" s="45"/>
      <c r="B26" s="36" t="s">
        <v>17</v>
      </c>
      <c r="C26" s="36" t="s">
        <v>47</v>
      </c>
      <c r="D26" s="36" t="s">
        <v>77</v>
      </c>
      <c r="E26" s="42"/>
      <c r="F26" s="42"/>
      <c r="G26" s="47" t="b">
        <f t="shared" si="0"/>
        <v>0</v>
      </c>
      <c r="H26" s="48">
        <v>0.03</v>
      </c>
      <c r="I26" s="49">
        <v>10</v>
      </c>
      <c r="J26" s="47">
        <f t="shared" si="1"/>
        <v>3</v>
      </c>
      <c r="K26" s="47"/>
    </row>
    <row r="27" spans="1:21" ht="92.25" customHeight="1" x14ac:dyDescent="0.3">
      <c r="A27" s="45"/>
      <c r="B27" s="36" t="s">
        <v>49</v>
      </c>
      <c r="C27" s="36" t="s">
        <v>50</v>
      </c>
      <c r="D27" s="36" t="s">
        <v>78</v>
      </c>
      <c r="E27" s="42"/>
      <c r="F27" s="42"/>
      <c r="G27" s="47" t="b">
        <f t="shared" si="0"/>
        <v>0</v>
      </c>
      <c r="H27" s="48">
        <v>0.03</v>
      </c>
      <c r="I27" s="49">
        <v>10</v>
      </c>
      <c r="J27" s="47">
        <f t="shared" si="1"/>
        <v>3</v>
      </c>
      <c r="K27" s="47"/>
    </row>
    <row r="28" spans="1:21" ht="221.25" customHeight="1" x14ac:dyDescent="0.3">
      <c r="A28" s="45"/>
      <c r="B28" s="36" t="s">
        <v>32</v>
      </c>
      <c r="C28" s="36" t="s">
        <v>41</v>
      </c>
      <c r="D28" s="36" t="s">
        <v>52</v>
      </c>
      <c r="E28" s="42"/>
      <c r="F28" s="42"/>
      <c r="G28" s="47" t="b">
        <f t="shared" si="0"/>
        <v>0</v>
      </c>
      <c r="H28" s="48">
        <v>0.1</v>
      </c>
      <c r="I28" s="49">
        <v>10</v>
      </c>
      <c r="J28" s="47">
        <f t="shared" si="1"/>
        <v>10</v>
      </c>
      <c r="K28" s="47"/>
    </row>
    <row r="29" spans="1:21" ht="111.75" customHeight="1" x14ac:dyDescent="0.3">
      <c r="A29" s="45"/>
      <c r="B29" s="50" t="s">
        <v>64</v>
      </c>
      <c r="C29" s="50" t="s">
        <v>65</v>
      </c>
      <c r="D29" s="50" t="s">
        <v>79</v>
      </c>
      <c r="E29" s="42"/>
      <c r="F29" s="42"/>
      <c r="G29" s="47" t="b">
        <f t="shared" si="0"/>
        <v>0</v>
      </c>
      <c r="H29" s="48">
        <v>0.1</v>
      </c>
      <c r="I29" s="49">
        <v>10</v>
      </c>
      <c r="J29" s="47">
        <f t="shared" si="1"/>
        <v>10</v>
      </c>
      <c r="K29" s="47"/>
    </row>
    <row r="30" spans="1:21" ht="111.75" customHeight="1" x14ac:dyDescent="0.3">
      <c r="A30" s="45"/>
      <c r="B30" s="51" t="s">
        <v>66</v>
      </c>
      <c r="C30" s="52" t="s">
        <v>60</v>
      </c>
      <c r="D30" s="52" t="s">
        <v>80</v>
      </c>
      <c r="E30" s="42"/>
      <c r="F30" s="42"/>
      <c r="G30" s="47" t="b">
        <f t="shared" si="0"/>
        <v>0</v>
      </c>
      <c r="H30" s="48">
        <v>0.05</v>
      </c>
      <c r="I30" s="49">
        <v>10</v>
      </c>
      <c r="J30" s="47">
        <f t="shared" si="1"/>
        <v>5</v>
      </c>
      <c r="K30" s="47"/>
    </row>
    <row r="31" spans="1:21" ht="111.75" customHeight="1" x14ac:dyDescent="0.3">
      <c r="A31" s="45"/>
      <c r="B31" s="51" t="s">
        <v>29</v>
      </c>
      <c r="C31" s="52" t="s">
        <v>62</v>
      </c>
      <c r="D31" s="52" t="s">
        <v>81</v>
      </c>
      <c r="E31" s="42"/>
      <c r="F31" s="42"/>
      <c r="G31" s="47" t="b">
        <f t="shared" si="0"/>
        <v>0</v>
      </c>
      <c r="H31" s="48">
        <v>0.05</v>
      </c>
      <c r="I31" s="49">
        <v>10</v>
      </c>
      <c r="J31" s="47">
        <f t="shared" si="1"/>
        <v>5</v>
      </c>
      <c r="K31" s="47"/>
    </row>
    <row r="32" spans="1:21" ht="171.75" customHeight="1" x14ac:dyDescent="0.3">
      <c r="A32" s="45"/>
      <c r="B32" s="36" t="s">
        <v>23</v>
      </c>
      <c r="C32" s="36" t="s">
        <v>48</v>
      </c>
      <c r="D32" s="36" t="s">
        <v>82</v>
      </c>
      <c r="E32" s="42"/>
      <c r="F32" s="42"/>
      <c r="G32" s="47" t="b">
        <f t="shared" si="0"/>
        <v>0</v>
      </c>
      <c r="H32" s="48">
        <v>0.03</v>
      </c>
      <c r="I32" s="49">
        <v>10</v>
      </c>
      <c r="J32" s="47">
        <f t="shared" si="1"/>
        <v>3</v>
      </c>
      <c r="K32" s="47"/>
    </row>
    <row r="33" spans="8:8" x14ac:dyDescent="0.3">
      <c r="H33" s="57"/>
    </row>
  </sheetData>
  <mergeCells count="8">
    <mergeCell ref="B15:F15"/>
    <mergeCell ref="B1:K1"/>
    <mergeCell ref="B5:C5"/>
    <mergeCell ref="D5:K5"/>
    <mergeCell ref="B6:C6"/>
    <mergeCell ref="D6:K6"/>
    <mergeCell ref="B13:K13"/>
    <mergeCell ref="B3:K3"/>
  </mergeCells>
  <dataValidations count="6">
    <dataValidation type="list" allowBlank="1" showErrorMessage="1" sqref="E21:E22" xr:uid="{00000000-0002-0000-0100-000001000000}">
      <formula1>$E$8:$E$9</formula1>
    </dataValidation>
    <dataValidation type="list" allowBlank="1" showErrorMessage="1" sqref="E18:E19 E28:E32" xr:uid="{00000000-0002-0000-0100-000003000000}">
      <formula1>$E$8:$E$10</formula1>
    </dataValidation>
    <dataValidation type="list" allowBlank="1" showErrorMessage="1" sqref="I16:I17 I23:I27 I20" xr:uid="{00000000-0002-0000-0100-000004000000}">
      <formula1>$B$8:$B$9</formula1>
    </dataValidation>
    <dataValidation type="list" allowBlank="1" showErrorMessage="1" sqref="E16:E17 E20 E23:E27" xr:uid="{00000000-0002-0000-0100-000005000000}">
      <formula1>$D$8:$D$9</formula1>
    </dataValidation>
    <dataValidation type="list" allowBlank="1" showErrorMessage="1" sqref="I18:I19 I28:I32" xr:uid="{79409B41-40B7-49C2-8EDA-2BAC9898B3D9}">
      <formula1>$C$8:$C$10</formula1>
    </dataValidation>
    <dataValidation type="list" allowBlank="1" showErrorMessage="1" sqref="I21:I22" xr:uid="{0CFA6312-8D1C-4467-A065-8C187C008F38}">
      <formula1>$C$9:$C$10</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C3081-F5FC-496F-AB70-EC34CB788185}">
  <dimension ref="A1:V33"/>
  <sheetViews>
    <sheetView zoomScale="80" zoomScaleNormal="80" workbookViewId="0">
      <selection activeCell="B1" sqref="B1:K1"/>
    </sheetView>
  </sheetViews>
  <sheetFormatPr defaultColWidth="15.109375" defaultRowHeight="13.8" x14ac:dyDescent="0.3"/>
  <cols>
    <col min="1" max="1" width="0.44140625" style="12" customWidth="1"/>
    <col min="2" max="2" width="15.6640625" style="12" customWidth="1"/>
    <col min="3" max="3" width="47.44140625" style="12" customWidth="1"/>
    <col min="4" max="4" width="63.44140625" style="12" customWidth="1"/>
    <col min="5" max="5" width="21.6640625" style="12" customWidth="1"/>
    <col min="6" max="6" width="51.44140625" style="12" customWidth="1"/>
    <col min="7" max="7" width="16.6640625" style="12" hidden="1" customWidth="1"/>
    <col min="8" max="8" width="23.6640625" style="12" customWidth="1"/>
    <col min="9" max="9" width="10.6640625" style="12" customWidth="1"/>
    <col min="10" max="10" width="11.44140625" style="12" customWidth="1"/>
    <col min="11" max="11" width="11.109375" style="12" customWidth="1"/>
    <col min="12" max="12" width="1.44140625" style="12" customWidth="1"/>
    <col min="13" max="21" width="5.6640625" style="12" customWidth="1"/>
    <col min="22" max="26" width="13.33203125" style="12" customWidth="1"/>
    <col min="27" max="16384" width="15.109375" style="12"/>
  </cols>
  <sheetData>
    <row r="1" spans="1:22" ht="18" thickBot="1" x14ac:dyDescent="0.35">
      <c r="B1" s="76" t="s">
        <v>89</v>
      </c>
      <c r="C1" s="77"/>
      <c r="D1" s="77"/>
      <c r="E1" s="77"/>
      <c r="F1" s="77"/>
      <c r="G1" s="77"/>
      <c r="H1" s="77"/>
      <c r="I1" s="77"/>
      <c r="J1" s="77"/>
      <c r="K1" s="78"/>
    </row>
    <row r="3" spans="1:22" ht="17.399999999999999" x14ac:dyDescent="0.3">
      <c r="B3" s="87" t="s">
        <v>68</v>
      </c>
      <c r="C3" s="87"/>
      <c r="D3" s="87"/>
      <c r="E3" s="87"/>
      <c r="F3" s="87"/>
      <c r="G3" s="87"/>
      <c r="H3" s="87"/>
      <c r="I3" s="87"/>
      <c r="J3" s="87"/>
      <c r="K3" s="87"/>
    </row>
    <row r="5" spans="1:22" ht="14.4" thickBot="1" x14ac:dyDescent="0.35">
      <c r="B5" s="79"/>
      <c r="C5" s="79"/>
      <c r="D5" s="79"/>
      <c r="E5" s="79"/>
      <c r="F5" s="79"/>
      <c r="G5" s="79"/>
      <c r="H5" s="79"/>
      <c r="I5" s="79"/>
      <c r="J5" s="79"/>
      <c r="K5" s="79"/>
    </row>
    <row r="6" spans="1:22" ht="14.4" thickBot="1" x14ac:dyDescent="0.35">
      <c r="B6" s="80" t="s">
        <v>37</v>
      </c>
      <c r="C6" s="81"/>
      <c r="D6" s="82"/>
      <c r="E6" s="83"/>
      <c r="F6" s="83"/>
      <c r="G6" s="83"/>
      <c r="H6" s="83"/>
      <c r="I6" s="83"/>
      <c r="J6" s="83"/>
      <c r="K6" s="84"/>
    </row>
    <row r="7" spans="1:22" ht="18" thickBot="1" x14ac:dyDescent="0.35">
      <c r="B7" s="54"/>
      <c r="C7" s="55"/>
      <c r="D7" s="55"/>
      <c r="E7" s="55"/>
      <c r="F7" s="55"/>
      <c r="G7" s="13"/>
      <c r="H7" s="13"/>
      <c r="I7" s="13"/>
      <c r="J7" s="13"/>
      <c r="K7" s="13"/>
    </row>
    <row r="8" spans="1:22" ht="14.4" thickTop="1" x14ac:dyDescent="0.3">
      <c r="B8" s="14">
        <v>0</v>
      </c>
      <c r="C8" s="14">
        <v>0</v>
      </c>
      <c r="D8" s="14" t="s">
        <v>12</v>
      </c>
      <c r="E8" s="14" t="s">
        <v>12</v>
      </c>
      <c r="F8" s="14"/>
      <c r="H8" s="15" t="s">
        <v>14</v>
      </c>
      <c r="I8" s="16"/>
      <c r="J8" s="16"/>
      <c r="K8" s="17" t="str">
        <f>IF(AND(K9="PASS",K10="PASS",K11="PASS"), "PASS","FAIL")</f>
        <v>PASS</v>
      </c>
    </row>
    <row r="9" spans="1:22" x14ac:dyDescent="0.3">
      <c r="B9" s="14">
        <v>10</v>
      </c>
      <c r="C9" s="14">
        <v>5</v>
      </c>
      <c r="D9" s="14" t="s">
        <v>28</v>
      </c>
      <c r="E9" s="14" t="s">
        <v>13</v>
      </c>
      <c r="F9" s="14" t="s">
        <v>35</v>
      </c>
      <c r="H9" s="18" t="s">
        <v>25</v>
      </c>
      <c r="I9" s="19"/>
      <c r="J9" s="19"/>
      <c r="K9" s="20" t="str">
        <f>IF((OR(G16:G32)),"FAIL","PASS")</f>
        <v>PASS</v>
      </c>
    </row>
    <row r="10" spans="1:22" x14ac:dyDescent="0.3">
      <c r="B10" s="14"/>
      <c r="C10" s="14">
        <v>10</v>
      </c>
      <c r="D10" s="14"/>
      <c r="E10" s="14" t="s">
        <v>28</v>
      </c>
      <c r="F10" s="14"/>
      <c r="H10" s="21" t="s">
        <v>30</v>
      </c>
      <c r="I10" s="22"/>
      <c r="J10" s="23"/>
      <c r="K10" s="24" t="str">
        <f>IF(J11&gt;J10,"PASS","FAIL")</f>
        <v>PASS</v>
      </c>
    </row>
    <row r="11" spans="1:22" ht="14.4" thickBot="1" x14ac:dyDescent="0.35">
      <c r="B11" s="14"/>
      <c r="C11" s="14"/>
      <c r="D11" s="14"/>
      <c r="E11" s="14"/>
      <c r="F11" s="14"/>
      <c r="H11" s="25" t="s">
        <v>38</v>
      </c>
      <c r="I11" s="26">
        <v>0.7</v>
      </c>
      <c r="J11" s="27">
        <f>J15</f>
        <v>1</v>
      </c>
      <c r="K11" s="28" t="str">
        <f>IF(J11&gt;=I11,"PASS","FAIL")</f>
        <v>PASS</v>
      </c>
    </row>
    <row r="12" spans="1:22" x14ac:dyDescent="0.3">
      <c r="B12" s="45"/>
      <c r="C12" s="45"/>
      <c r="D12" s="45"/>
      <c r="E12" s="45"/>
      <c r="F12" s="45"/>
    </row>
    <row r="13" spans="1:22" x14ac:dyDescent="0.3">
      <c r="A13" s="38"/>
      <c r="B13" s="85" t="s">
        <v>59</v>
      </c>
      <c r="C13" s="86"/>
      <c r="D13" s="86"/>
      <c r="E13" s="86"/>
      <c r="F13" s="86"/>
      <c r="G13" s="86"/>
      <c r="H13" s="86"/>
      <c r="I13" s="86"/>
      <c r="J13" s="86"/>
      <c r="K13" s="86"/>
    </row>
    <row r="14" spans="1:22" ht="41.4" x14ac:dyDescent="0.3">
      <c r="A14" s="38"/>
      <c r="B14" s="43" t="s">
        <v>2</v>
      </c>
      <c r="C14" s="43" t="s">
        <v>3</v>
      </c>
      <c r="D14" s="43" t="s">
        <v>4</v>
      </c>
      <c r="E14" s="43" t="s">
        <v>5</v>
      </c>
      <c r="F14" s="40" t="s">
        <v>15</v>
      </c>
      <c r="G14" s="41" t="s">
        <v>26</v>
      </c>
      <c r="H14" s="41" t="s">
        <v>31</v>
      </c>
      <c r="I14" s="41" t="s">
        <v>9</v>
      </c>
      <c r="J14" s="41" t="s">
        <v>16</v>
      </c>
      <c r="K14" s="41"/>
      <c r="L14" s="29"/>
    </row>
    <row r="15" spans="1:22" x14ac:dyDescent="0.3">
      <c r="A15" s="30"/>
      <c r="B15" s="74" t="s">
        <v>24</v>
      </c>
      <c r="C15" s="75"/>
      <c r="D15" s="75"/>
      <c r="E15" s="75"/>
      <c r="F15" s="75"/>
      <c r="G15" s="31">
        <v>5</v>
      </c>
      <c r="H15" s="32">
        <f>SUM(H16:H32)</f>
        <v>1.0000000000000002</v>
      </c>
      <c r="I15" s="33"/>
      <c r="J15" s="34">
        <f>SUMPRODUCT(I16:I32,H16:H32)/10</f>
        <v>1</v>
      </c>
      <c r="K15" s="35"/>
      <c r="L15" s="30"/>
    </row>
    <row r="16" spans="1:22" ht="116.25" customHeight="1" x14ac:dyDescent="0.3">
      <c r="A16" s="46"/>
      <c r="B16" s="36" t="s">
        <v>36</v>
      </c>
      <c r="C16" s="36" t="s">
        <v>39</v>
      </c>
      <c r="D16" s="36" t="s">
        <v>51</v>
      </c>
      <c r="E16" s="42"/>
      <c r="F16" s="42"/>
      <c r="G16" s="47" t="b">
        <f t="shared" ref="G16:G27" si="0">I16&lt;$G$15</f>
        <v>0</v>
      </c>
      <c r="H16" s="48">
        <v>0.1</v>
      </c>
      <c r="I16" s="49">
        <v>10</v>
      </c>
      <c r="J16" s="37">
        <f>H16*10*I16</f>
        <v>10</v>
      </c>
      <c r="K16" s="37"/>
      <c r="O16" s="53"/>
      <c r="P16" s="53"/>
      <c r="Q16" s="53"/>
      <c r="R16" s="53"/>
      <c r="S16" s="53"/>
      <c r="T16" s="53"/>
      <c r="U16" s="53"/>
      <c r="V16" s="53"/>
    </row>
    <row r="17" spans="1:22" ht="116.25" customHeight="1" x14ac:dyDescent="0.3">
      <c r="A17" s="46"/>
      <c r="B17" s="36" t="s">
        <v>85</v>
      </c>
      <c r="C17" s="36" t="s">
        <v>86</v>
      </c>
      <c r="D17" s="36" t="s">
        <v>87</v>
      </c>
      <c r="E17" s="42"/>
      <c r="F17" s="42"/>
      <c r="G17" s="47" t="b">
        <f t="shared" si="0"/>
        <v>0</v>
      </c>
      <c r="H17" s="48">
        <v>0.05</v>
      </c>
      <c r="I17" s="49">
        <v>10</v>
      </c>
      <c r="J17" s="47">
        <f>H17*10*I17</f>
        <v>5</v>
      </c>
      <c r="K17" s="47"/>
      <c r="O17" s="44"/>
      <c r="P17" s="44"/>
      <c r="Q17" s="44"/>
      <c r="R17" s="44"/>
      <c r="S17" s="44"/>
      <c r="T17" s="44"/>
      <c r="U17" s="44"/>
      <c r="V17" s="44"/>
    </row>
    <row r="18" spans="1:22" ht="216" customHeight="1" x14ac:dyDescent="0.3">
      <c r="B18" s="36" t="s">
        <v>22</v>
      </c>
      <c r="C18" s="36" t="s">
        <v>42</v>
      </c>
      <c r="D18" s="36" t="s">
        <v>72</v>
      </c>
      <c r="E18" s="42"/>
      <c r="F18" s="42"/>
      <c r="G18" s="47" t="b">
        <f t="shared" si="0"/>
        <v>0</v>
      </c>
      <c r="H18" s="48">
        <v>0.08</v>
      </c>
      <c r="I18" s="49">
        <v>10</v>
      </c>
      <c r="J18" s="37">
        <f t="shared" ref="J18:J32" si="1">H18*10*I18</f>
        <v>8</v>
      </c>
      <c r="K18" s="37"/>
    </row>
    <row r="19" spans="1:22" ht="104.25" customHeight="1" x14ac:dyDescent="0.3">
      <c r="B19" s="36" t="s">
        <v>69</v>
      </c>
      <c r="C19" s="36" t="s">
        <v>70</v>
      </c>
      <c r="D19" s="36" t="s">
        <v>71</v>
      </c>
      <c r="E19" s="42"/>
      <c r="F19" s="42"/>
      <c r="G19" s="47" t="b">
        <f t="shared" si="0"/>
        <v>0</v>
      </c>
      <c r="H19" s="48">
        <v>0.1</v>
      </c>
      <c r="I19" s="49">
        <v>10</v>
      </c>
      <c r="J19" s="37">
        <f t="shared" si="1"/>
        <v>10</v>
      </c>
      <c r="K19" s="37"/>
    </row>
    <row r="20" spans="1:22" ht="120" customHeight="1" x14ac:dyDescent="0.3">
      <c r="A20" s="46"/>
      <c r="B20" s="36" t="s">
        <v>20</v>
      </c>
      <c r="C20" s="36" t="s">
        <v>43</v>
      </c>
      <c r="D20" s="36" t="s">
        <v>73</v>
      </c>
      <c r="E20" s="42"/>
      <c r="F20" s="42"/>
      <c r="G20" s="47" t="b">
        <f>I20&lt;$G$15</f>
        <v>0</v>
      </c>
      <c r="H20" s="48">
        <v>0.09</v>
      </c>
      <c r="I20" s="49">
        <v>10</v>
      </c>
      <c r="J20" s="37">
        <f t="shared" si="1"/>
        <v>9</v>
      </c>
      <c r="K20" s="37"/>
    </row>
    <row r="21" spans="1:22" ht="132.75" customHeight="1" x14ac:dyDescent="0.3">
      <c r="A21" s="46"/>
      <c r="B21" s="36" t="s">
        <v>34</v>
      </c>
      <c r="C21" s="36" t="s">
        <v>40</v>
      </c>
      <c r="D21" s="36" t="s">
        <v>74</v>
      </c>
      <c r="E21" s="42"/>
      <c r="F21" s="42"/>
      <c r="G21" s="47" t="b">
        <f t="shared" si="0"/>
        <v>0</v>
      </c>
      <c r="H21" s="48">
        <v>0.05</v>
      </c>
      <c r="I21" s="49">
        <v>10</v>
      </c>
      <c r="J21" s="37">
        <f t="shared" si="1"/>
        <v>5</v>
      </c>
      <c r="K21" s="37"/>
    </row>
    <row r="22" spans="1:22" ht="162" customHeight="1" x14ac:dyDescent="0.3">
      <c r="B22" s="36" t="s">
        <v>33</v>
      </c>
      <c r="C22" s="36" t="s">
        <v>75</v>
      </c>
      <c r="D22" s="36" t="s">
        <v>76</v>
      </c>
      <c r="E22" s="42"/>
      <c r="F22" s="42"/>
      <c r="G22" s="47" t="b">
        <f t="shared" si="0"/>
        <v>0</v>
      </c>
      <c r="H22" s="48">
        <v>0.05</v>
      </c>
      <c r="I22" s="49">
        <v>10</v>
      </c>
      <c r="J22" s="37">
        <f t="shared" si="1"/>
        <v>5</v>
      </c>
      <c r="K22" s="37"/>
    </row>
    <row r="23" spans="1:22" ht="119.25" customHeight="1" x14ac:dyDescent="0.3">
      <c r="B23" s="36" t="s">
        <v>19</v>
      </c>
      <c r="C23" s="36" t="s">
        <v>44</v>
      </c>
      <c r="D23" s="36" t="s">
        <v>77</v>
      </c>
      <c r="E23" s="42"/>
      <c r="F23" s="42"/>
      <c r="G23" s="47" t="b">
        <f t="shared" si="0"/>
        <v>0</v>
      </c>
      <c r="H23" s="48">
        <v>0.03</v>
      </c>
      <c r="I23" s="49">
        <v>10</v>
      </c>
      <c r="J23" s="37">
        <f t="shared" si="1"/>
        <v>3</v>
      </c>
      <c r="K23" s="37"/>
    </row>
    <row r="24" spans="1:22" ht="88.5" customHeight="1" x14ac:dyDescent="0.3">
      <c r="B24" s="36" t="s">
        <v>21</v>
      </c>
      <c r="C24" s="36" t="s">
        <v>45</v>
      </c>
      <c r="D24" s="36" t="s">
        <v>77</v>
      </c>
      <c r="E24" s="42"/>
      <c r="F24" s="42"/>
      <c r="G24" s="47" t="b">
        <f t="shared" si="0"/>
        <v>0</v>
      </c>
      <c r="H24" s="48">
        <v>0.03</v>
      </c>
      <c r="I24" s="49">
        <v>10</v>
      </c>
      <c r="J24" s="37">
        <f t="shared" si="1"/>
        <v>3</v>
      </c>
      <c r="K24" s="37"/>
    </row>
    <row r="25" spans="1:22" ht="88.5" customHeight="1" x14ac:dyDescent="0.3">
      <c r="B25" s="36" t="s">
        <v>18</v>
      </c>
      <c r="C25" s="36" t="s">
        <v>46</v>
      </c>
      <c r="D25" s="36" t="s">
        <v>77</v>
      </c>
      <c r="E25" s="42"/>
      <c r="F25" s="42"/>
      <c r="G25" s="47" t="b">
        <f t="shared" si="0"/>
        <v>0</v>
      </c>
      <c r="H25" s="48">
        <v>0.03</v>
      </c>
      <c r="I25" s="49">
        <v>10</v>
      </c>
      <c r="J25" s="37">
        <f t="shared" si="1"/>
        <v>3</v>
      </c>
      <c r="K25" s="37"/>
    </row>
    <row r="26" spans="1:22" ht="82.5" customHeight="1" x14ac:dyDescent="0.3">
      <c r="B26" s="36" t="s">
        <v>17</v>
      </c>
      <c r="C26" s="36" t="s">
        <v>47</v>
      </c>
      <c r="D26" s="36" t="s">
        <v>77</v>
      </c>
      <c r="E26" s="42"/>
      <c r="F26" s="42"/>
      <c r="G26" s="47" t="b">
        <f t="shared" si="0"/>
        <v>0</v>
      </c>
      <c r="H26" s="48">
        <v>0.03</v>
      </c>
      <c r="I26" s="49">
        <v>10</v>
      </c>
      <c r="J26" s="37">
        <f t="shared" si="1"/>
        <v>3</v>
      </c>
      <c r="K26" s="37"/>
    </row>
    <row r="27" spans="1:22" ht="92.25" customHeight="1" x14ac:dyDescent="0.3">
      <c r="A27" s="46"/>
      <c r="B27" s="36" t="s">
        <v>49</v>
      </c>
      <c r="C27" s="36" t="s">
        <v>50</v>
      </c>
      <c r="D27" s="36" t="s">
        <v>78</v>
      </c>
      <c r="E27" s="42"/>
      <c r="F27" s="42"/>
      <c r="G27" s="47" t="b">
        <f t="shared" si="0"/>
        <v>0</v>
      </c>
      <c r="H27" s="48">
        <v>0.03</v>
      </c>
      <c r="I27" s="49">
        <v>10</v>
      </c>
      <c r="J27" s="37">
        <f t="shared" si="1"/>
        <v>3</v>
      </c>
      <c r="K27" s="37"/>
    </row>
    <row r="28" spans="1:22" ht="257.25" customHeight="1" x14ac:dyDescent="0.3">
      <c r="B28" s="36" t="s">
        <v>32</v>
      </c>
      <c r="C28" s="36" t="s">
        <v>41</v>
      </c>
      <c r="D28" s="36" t="s">
        <v>52</v>
      </c>
      <c r="E28" s="42"/>
      <c r="F28" s="42"/>
      <c r="G28" s="47" t="b">
        <f>I28&lt;$G$15</f>
        <v>0</v>
      </c>
      <c r="H28" s="48">
        <v>0.1</v>
      </c>
      <c r="I28" s="49">
        <v>10</v>
      </c>
      <c r="J28" s="37">
        <f t="shared" si="1"/>
        <v>10</v>
      </c>
      <c r="K28" s="37"/>
    </row>
    <row r="29" spans="1:22" ht="111.75" customHeight="1" x14ac:dyDescent="0.3">
      <c r="B29" s="50" t="s">
        <v>64</v>
      </c>
      <c r="C29" s="50" t="s">
        <v>65</v>
      </c>
      <c r="D29" s="50" t="s">
        <v>79</v>
      </c>
      <c r="E29" s="42"/>
      <c r="F29" s="42"/>
      <c r="G29" s="47" t="b">
        <f>I29&lt;$G$15</f>
        <v>0</v>
      </c>
      <c r="H29" s="48">
        <v>0.1</v>
      </c>
      <c r="I29" s="49">
        <v>10</v>
      </c>
      <c r="J29" s="37">
        <f t="shared" si="1"/>
        <v>10</v>
      </c>
      <c r="K29" s="37"/>
    </row>
    <row r="30" spans="1:22" ht="120" customHeight="1" x14ac:dyDescent="0.3">
      <c r="A30" s="46"/>
      <c r="B30" s="51" t="s">
        <v>66</v>
      </c>
      <c r="C30" s="52" t="s">
        <v>60</v>
      </c>
      <c r="D30" s="52" t="s">
        <v>61</v>
      </c>
      <c r="E30" s="42"/>
      <c r="F30" s="42"/>
      <c r="G30" s="47" t="b">
        <f t="shared" ref="G30:G31" si="2">I30&lt;$G$15</f>
        <v>0</v>
      </c>
      <c r="H30" s="48">
        <v>0.05</v>
      </c>
      <c r="I30" s="49">
        <v>10</v>
      </c>
      <c r="J30" s="37">
        <f t="shared" si="1"/>
        <v>5</v>
      </c>
      <c r="K30" s="37"/>
    </row>
    <row r="31" spans="1:22" ht="111.75" customHeight="1" x14ac:dyDescent="0.3">
      <c r="A31" s="46"/>
      <c r="B31" s="51" t="s">
        <v>29</v>
      </c>
      <c r="C31" s="52" t="s">
        <v>62</v>
      </c>
      <c r="D31" s="52" t="s">
        <v>63</v>
      </c>
      <c r="E31" s="42"/>
      <c r="F31" s="42"/>
      <c r="G31" s="47" t="b">
        <f t="shared" si="2"/>
        <v>0</v>
      </c>
      <c r="H31" s="48">
        <v>0.05</v>
      </c>
      <c r="I31" s="49">
        <v>10</v>
      </c>
      <c r="J31" s="37">
        <f t="shared" si="1"/>
        <v>5</v>
      </c>
      <c r="K31" s="37"/>
    </row>
    <row r="32" spans="1:22" ht="171.75" customHeight="1" x14ac:dyDescent="0.3">
      <c r="A32" s="46"/>
      <c r="B32" s="36" t="s">
        <v>23</v>
      </c>
      <c r="C32" s="36" t="s">
        <v>48</v>
      </c>
      <c r="D32" s="36" t="s">
        <v>82</v>
      </c>
      <c r="E32" s="42"/>
      <c r="F32" s="42"/>
      <c r="G32" s="47" t="b">
        <f t="shared" ref="G32" si="3">I32&lt;$G$15</f>
        <v>0</v>
      </c>
      <c r="H32" s="48">
        <v>0.03</v>
      </c>
      <c r="I32" s="49">
        <v>10</v>
      </c>
      <c r="J32" s="37">
        <f t="shared" si="1"/>
        <v>3</v>
      </c>
      <c r="K32" s="37"/>
    </row>
    <row r="33" spans="8:8" x14ac:dyDescent="0.3">
      <c r="H33" s="57"/>
    </row>
  </sheetData>
  <mergeCells count="8">
    <mergeCell ref="B13:K13"/>
    <mergeCell ref="B15:F15"/>
    <mergeCell ref="B1:K1"/>
    <mergeCell ref="B3:K3"/>
    <mergeCell ref="B5:C5"/>
    <mergeCell ref="D5:K5"/>
    <mergeCell ref="B6:C6"/>
    <mergeCell ref="D6:K6"/>
  </mergeCells>
  <dataValidations count="6">
    <dataValidation type="list" allowBlank="1" showErrorMessage="1" sqref="E23:E27 E20 E16:E17" xr:uid="{F4C641CB-9F80-4440-BC40-1E7A2A79A67B}">
      <formula1>$D$8:$D$9</formula1>
    </dataValidation>
    <dataValidation type="list" allowBlank="1" showErrorMessage="1" sqref="I23:I27 I20 I16:I17" xr:uid="{537D2BBE-4972-43C8-BA14-DD35A2B3B9DA}">
      <formula1>$B$8:$B$9</formula1>
    </dataValidation>
    <dataValidation type="list" allowBlank="1" showErrorMessage="1" sqref="E18:E19 E28:E32" xr:uid="{28B97F46-B770-4694-8F43-799E831F7E79}">
      <formula1>$E$8:$E$10</formula1>
    </dataValidation>
    <dataValidation type="list" allowBlank="1" showErrorMessage="1" sqref="E21:E22" xr:uid="{A2503B90-2CE7-4A7A-8AA3-5ABE2DA95990}">
      <formula1>$E$8:$E$9</formula1>
    </dataValidation>
    <dataValidation type="list" allowBlank="1" showErrorMessage="1" sqref="I18:I19 I28:I32" xr:uid="{8D2F9B74-83E4-4CB7-B21E-826D74F96538}">
      <formula1>$C$8:$C$10</formula1>
    </dataValidation>
    <dataValidation type="list" allowBlank="1" showErrorMessage="1" sqref="I21:I22" xr:uid="{56E78EEE-5774-431B-85FA-F6F086606555}">
      <formula1>$C$9:$C$10</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Response Instructions</vt:lpstr>
      <vt:lpstr>MUT to Teraco link</vt:lpstr>
      <vt:lpstr>MUT to UKZN Howard College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AMakan</dc:creator>
  <cp:lastModifiedBy>BMasela</cp:lastModifiedBy>
  <cp:lastPrinted>2016-08-02T06:47:16Z</cp:lastPrinted>
  <dcterms:created xsi:type="dcterms:W3CDTF">2016-07-27T12:52:31Z</dcterms:created>
  <dcterms:modified xsi:type="dcterms:W3CDTF">2022-01-17T20:53:08Z</dcterms:modified>
</cp:coreProperties>
</file>