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curement\Tenders\Call 699640- Checkpoint Fire wall RFP\"/>
    </mc:Choice>
  </mc:AlternateContent>
  <xr:revisionPtr revIDLastSave="0" documentId="8_{FD6A8960-9836-4AAE-973F-77E9B1FDCAE9}" xr6:coauthVersionLast="47" xr6:coauthVersionMax="47" xr10:uidLastSave="{00000000-0000-0000-0000-000000000000}"/>
  <bookViews>
    <workbookView xWindow="-110" yWindow="-110" windowWidth="19420" windowHeight="10420" xr2:uid="{368D2304-B9A7-42EF-8AC7-C808DBDEA37B}"/>
  </bookViews>
  <sheets>
    <sheet name="Annexure D - Security Schedule" sheetId="1" r:id="rId1"/>
    <sheet name="Annexure D - Support Credits" sheetId="2" r:id="rId2"/>
  </sheets>
  <definedNames>
    <definedName name="_Hlk119464156" localSheetId="0">'Annexure D - Security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F9" i="2"/>
  <c r="D9" i="2"/>
  <c r="I8" i="2"/>
  <c r="G8" i="2"/>
  <c r="E8" i="2"/>
  <c r="I7" i="2"/>
  <c r="G7" i="2"/>
  <c r="E7" i="2"/>
  <c r="I6" i="2"/>
  <c r="G6" i="2"/>
  <c r="E6" i="2"/>
  <c r="I5" i="2"/>
  <c r="I9" i="2" s="1"/>
  <c r="G9" i="2"/>
  <c r="E5" i="2"/>
  <c r="E9" i="2" s="1"/>
  <c r="I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G36" i="1"/>
  <c r="E36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13" i="1"/>
  <c r="F11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J9" i="2" l="1"/>
  <c r="K9" i="2"/>
  <c r="K36" i="1"/>
  <c r="J36" i="1"/>
  <c r="F36" i="1"/>
  <c r="H36" i="1"/>
  <c r="L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 Du Preez</author>
  </authors>
  <commentList>
    <comment ref="I9" authorId="0" shapeId="0" xr:uid="{978D705A-5178-4652-9886-9362784E9BB2}">
      <text>
        <r>
          <rPr>
            <b/>
            <sz val="14"/>
            <color indexed="81"/>
            <rFont val="Tahoma"/>
            <charset val="1"/>
          </rPr>
          <t>Leon Du Preez: Please add the end date as requested by the PSC</t>
        </r>
        <r>
          <rPr>
            <sz val="14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<sst xmlns="http://schemas.openxmlformats.org/spreadsheetml/2006/main" count="112" uniqueCount="50">
  <si>
    <t xml:space="preserve"> Site Address: CSIR, Meiring Naude Road, Pretoria</t>
  </si>
  <si>
    <t xml:space="preserve">CHECKPOINT UC			</t>
  </si>
  <si>
    <t>Hardware, Software Support and Maintenance
(365x24x7x4 hours to resolve)</t>
  </si>
  <si>
    <t>Pricing Y1</t>
  </si>
  <si>
    <t>Pricing Y2</t>
  </si>
  <si>
    <t>Pricing - Y3 Until December 2025</t>
  </si>
  <si>
    <t>GrandTotal</t>
  </si>
  <si>
    <t>Device Sku</t>
  </si>
  <si>
    <t>Description</t>
  </si>
  <si>
    <t>Support Sku</t>
  </si>
  <si>
    <t>Total Price (Excl.VAT)</t>
  </si>
  <si>
    <t>Total Price 
(Incl. VAT)</t>
  </si>
  <si>
    <t>Total Price (Incl.VAT)</t>
  </si>
  <si>
    <t>CPSM-NGSM5</t>
  </si>
  <si>
    <t>Compliance 5 gateways (SmartEvent Management Software for Next Generation Security</t>
  </si>
  <si>
    <t>CPCES-CO-PREMIUM</t>
  </si>
  <si>
    <t>CPAC-2-40F-B</t>
  </si>
  <si>
    <t>Security Gateways only 5900, 15000 and 23000 compatible with 5800, QSFP interface card 2 Port 40GBase-F</t>
  </si>
  <si>
    <t>CPCES-CO- PREMIUM-ADD</t>
  </si>
  <si>
    <t>CPAC-4-10F-B</t>
  </si>
  <si>
    <t>SFP+ interface card 4 Port 10GBase-F</t>
  </si>
  <si>
    <t>CPAC-RAM32GB- 23800</t>
  </si>
  <si>
    <t>Memory upgrade kit from 32GB to 64GB for 23800 appliance</t>
  </si>
  <si>
    <t>CPAC-TR-10LR-B</t>
  </si>
  <si>
    <t>CPAC-2-10F-SM525/5050/51 CPAC-2-10F-B, with CPAC-4-10F-B, (10GBase-LR) compatible fiber ports - long range SFP+ transceiver for 10G</t>
  </si>
  <si>
    <t>CPAC-TR-40LR-QSFP-10Km</t>
  </si>
  <si>
    <t>QSFP+ transceiver for 40G fiber ports - long range (40GBase-LR)</t>
  </si>
  <si>
    <t>CPAP-SG23800- NGTX</t>
  </si>
  <si>
    <t>(NGTX) Appliance Prevention and SandBlast Next Generation Threat 23800</t>
  </si>
  <si>
    <t>CPSB-EVNT-C200-SOC</t>
  </si>
  <si>
    <t>Check Point SmartEvent blade for Security Management C200- SOC</t>
  </si>
  <si>
    <t>CPSB-RPRT-N-C200-SOC</t>
  </si>
  <si>
    <t>SmartReporter blade for Security Management C200- SOC</t>
  </si>
  <si>
    <t>CPSM-P203-SOC</t>
  </si>
  <si>
    <t>Security Management pre-defined system (2 GWs, 3 Blades)- SOC</t>
  </si>
  <si>
    <t>ONLY ENTER VALUES IN THE BLUE SHADED CELLS</t>
  </si>
  <si>
    <t>Annexure D: Support Credits</t>
  </si>
  <si>
    <t>Support Credits</t>
  </si>
  <si>
    <t>Ranges</t>
  </si>
  <si>
    <t>Y1 Pricing
(365x24x7x4 hours Resolve)</t>
  </si>
  <si>
    <t>Y2 Pricing  
(365x24x7x4 hours Resolve)</t>
  </si>
  <si>
    <t>Y3 Pricing  - Until December 2025
(365x24x7x4 hours Resolve)</t>
  </si>
  <si>
    <t>Total Price (Excl. VAT)</t>
  </si>
  <si>
    <t>Total Price (Incl. VAT)</t>
  </si>
  <si>
    <t>Total Price (Excl.</t>
  </si>
  <si>
    <t>0-500 hours</t>
  </si>
  <si>
    <t>501-2000 hours</t>
  </si>
  <si>
    <t xml:space="preserve">2001-5000 hours </t>
  </si>
  <si>
    <t>&gt;5000 hours</t>
  </si>
  <si>
    <t xml:space="preserve">Total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</si>
</sst>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&quot;R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indexed="81"/>
      <name val="Tahoma"/>
      <charset val="1"/>
    </font>
    <font>
      <b/>
      <sz val="14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4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164" fontId="11" fillId="5" borderId="6" xfId="1" applyFont="1" applyFill="1" applyBorder="1" applyAlignment="1">
      <alignment horizontal="justify" vertical="center" wrapText="1"/>
    </xf>
    <xf numFmtId="164" fontId="11" fillId="0" borderId="6" xfId="1" applyFont="1" applyBorder="1" applyAlignment="1">
      <alignment horizontal="justify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8" fillId="3" borderId="6" xfId="0" applyNumberFormat="1" applyFont="1" applyFill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3" borderId="6" xfId="0" applyNumberFormat="1" applyFont="1" applyFill="1" applyBorder="1" applyAlignment="1">
      <alignment vertical="center" wrapText="1"/>
    </xf>
    <xf numFmtId="165" fontId="8" fillId="3" borderId="3" xfId="0" applyNumberFormat="1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165" fontId="7" fillId="3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5" fillId="0" borderId="0" xfId="0" applyFont="1"/>
    <xf numFmtId="0" fontId="6" fillId="4" borderId="2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65" fontId="5" fillId="2" borderId="28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64" fontId="12" fillId="5" borderId="6" xfId="1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64" fontId="11" fillId="0" borderId="32" xfId="1" applyFont="1" applyBorder="1" applyAlignment="1">
      <alignment horizontal="justify" vertical="center" wrapText="1"/>
    </xf>
    <xf numFmtId="164" fontId="2" fillId="0" borderId="33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164" fontId="12" fillId="5" borderId="10" xfId="1" applyFont="1" applyFill="1" applyBorder="1" applyAlignment="1">
      <alignment horizontal="justify" vertical="center" wrapText="1"/>
    </xf>
    <xf numFmtId="164" fontId="0" fillId="0" borderId="10" xfId="0" applyNumberFormat="1" applyBorder="1"/>
    <xf numFmtId="164" fontId="0" fillId="0" borderId="0" xfId="0" applyNumberFormat="1"/>
    <xf numFmtId="0" fontId="6" fillId="4" borderId="3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5" borderId="1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10" fillId="4" borderId="3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EE6D-2C9E-4E6D-95C1-7D6EB9F922A1}">
  <dimension ref="A1:L38"/>
  <sheetViews>
    <sheetView tabSelected="1" topLeftCell="C1" zoomScale="80" zoomScaleNormal="80" workbookViewId="0">
      <selection activeCell="J12" sqref="J12"/>
    </sheetView>
  </sheetViews>
  <sheetFormatPr defaultColWidth="8.7265625" defaultRowHeight="15.5" x14ac:dyDescent="0.35"/>
  <cols>
    <col min="1" max="1" width="8.7265625" style="1"/>
    <col min="2" max="2" width="25.54296875" style="1" customWidth="1"/>
    <col min="3" max="3" width="70.453125" style="1" customWidth="1"/>
    <col min="4" max="4" width="32.81640625" style="1" customWidth="1"/>
    <col min="5" max="5" width="19.26953125" style="1" customWidth="1"/>
    <col min="6" max="6" width="18.453125" style="1" customWidth="1"/>
    <col min="7" max="7" width="14.81640625" style="1" customWidth="1"/>
    <col min="8" max="8" width="19.453125" style="1" customWidth="1"/>
    <col min="9" max="9" width="18.1796875" style="1" customWidth="1"/>
    <col min="10" max="10" width="24.26953125" style="1" bestFit="1" customWidth="1"/>
    <col min="11" max="11" width="20.81640625" style="1" customWidth="1"/>
    <col min="12" max="12" width="19.54296875" style="1" customWidth="1"/>
    <col min="13" max="16384" width="8.7265625" style="1"/>
  </cols>
  <sheetData>
    <row r="1" spans="2:12" ht="16" thickTop="1" x14ac:dyDescent="0.35">
      <c r="B1" s="51"/>
      <c r="C1" s="51"/>
      <c r="D1" s="51"/>
      <c r="E1" s="51"/>
      <c r="F1" s="51"/>
      <c r="G1" s="51"/>
      <c r="H1" s="51"/>
    </row>
    <row r="2" spans="2:12" x14ac:dyDescent="0.35">
      <c r="B2" s="52"/>
      <c r="C2" s="52"/>
      <c r="D2" s="52"/>
      <c r="E2" s="52"/>
      <c r="F2" s="52"/>
      <c r="G2" s="52"/>
      <c r="H2" s="52"/>
    </row>
    <row r="3" spans="2:12" ht="16" thickBot="1" x14ac:dyDescent="0.4">
      <c r="B3" s="53"/>
      <c r="C3" s="53"/>
      <c r="D3" s="53"/>
      <c r="E3" s="53"/>
      <c r="F3" s="53"/>
      <c r="G3" s="53"/>
      <c r="H3" s="53"/>
    </row>
    <row r="4" spans="2:12" ht="47.15" customHeight="1" x14ac:dyDescent="0.35">
      <c r="B4" s="66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8"/>
    </row>
    <row r="5" spans="2:12" ht="16" customHeight="1" thickBot="1" x14ac:dyDescent="0.4">
      <c r="B5" s="72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2:12" ht="15.65" customHeight="1" x14ac:dyDescent="0.35">
      <c r="B6" s="57" t="s">
        <v>1</v>
      </c>
      <c r="C6" s="58"/>
      <c r="D6" s="59"/>
      <c r="E6" s="66" t="s">
        <v>2</v>
      </c>
      <c r="F6" s="67"/>
      <c r="G6" s="67"/>
      <c r="H6" s="67"/>
      <c r="I6" s="67"/>
      <c r="J6" s="67"/>
      <c r="K6" s="67"/>
      <c r="L6" s="68"/>
    </row>
    <row r="7" spans="2:12" ht="31.5" customHeight="1" x14ac:dyDescent="0.35">
      <c r="B7" s="60"/>
      <c r="C7" s="61"/>
      <c r="D7" s="62"/>
      <c r="E7" s="69"/>
      <c r="F7" s="70"/>
      <c r="G7" s="70"/>
      <c r="H7" s="70"/>
      <c r="I7" s="70"/>
      <c r="J7" s="70"/>
      <c r="K7" s="70"/>
      <c r="L7" s="71"/>
    </row>
    <row r="8" spans="2:12" ht="16" thickBot="1" x14ac:dyDescent="0.4">
      <c r="B8" s="60"/>
      <c r="C8" s="61"/>
      <c r="D8" s="62"/>
      <c r="E8" s="72"/>
      <c r="F8" s="73"/>
      <c r="G8" s="73"/>
      <c r="H8" s="73"/>
      <c r="I8" s="73"/>
      <c r="J8" s="73"/>
      <c r="K8" s="73"/>
      <c r="L8" s="74"/>
    </row>
    <row r="9" spans="2:12" x14ac:dyDescent="0.35">
      <c r="B9" s="63"/>
      <c r="C9" s="64"/>
      <c r="D9" s="65"/>
      <c r="E9" s="54" t="s">
        <v>3</v>
      </c>
      <c r="F9" s="55"/>
      <c r="G9" s="55" t="s">
        <v>4</v>
      </c>
      <c r="H9" s="55"/>
      <c r="I9" s="55" t="s">
        <v>5</v>
      </c>
      <c r="J9" s="56"/>
      <c r="K9" s="55" t="s">
        <v>6</v>
      </c>
      <c r="L9" s="56"/>
    </row>
    <row r="10" spans="2:12" ht="31.5" thickBot="1" x14ac:dyDescent="0.4">
      <c r="B10" s="16" t="s">
        <v>7</v>
      </c>
      <c r="C10" s="17" t="s">
        <v>8</v>
      </c>
      <c r="D10" s="36" t="s">
        <v>9</v>
      </c>
      <c r="E10" s="37" t="s">
        <v>10</v>
      </c>
      <c r="F10" s="38" t="s">
        <v>11</v>
      </c>
      <c r="G10" s="38" t="s">
        <v>10</v>
      </c>
      <c r="H10" s="38" t="s">
        <v>12</v>
      </c>
      <c r="I10" s="38" t="s">
        <v>10</v>
      </c>
      <c r="J10" s="39" t="s">
        <v>12</v>
      </c>
      <c r="K10" s="38" t="s">
        <v>10</v>
      </c>
      <c r="L10" s="39" t="s">
        <v>12</v>
      </c>
    </row>
    <row r="11" spans="2:12" ht="62.5" customHeight="1" x14ac:dyDescent="0.35">
      <c r="B11" s="13" t="s">
        <v>13</v>
      </c>
      <c r="C11" s="12" t="s">
        <v>14</v>
      </c>
      <c r="D11" s="12" t="s">
        <v>15</v>
      </c>
      <c r="E11" s="9"/>
      <c r="F11" s="10">
        <f>E11*1.15</f>
        <v>0</v>
      </c>
      <c r="G11" s="11"/>
      <c r="H11" s="10">
        <f>G11*1.15</f>
        <v>0</v>
      </c>
      <c r="I11" s="11"/>
      <c r="J11" s="10">
        <f>I11*1.15</f>
        <v>0</v>
      </c>
      <c r="K11" s="45"/>
      <c r="L11" s="46"/>
    </row>
    <row r="12" spans="2:12" ht="78" customHeight="1" x14ac:dyDescent="0.35">
      <c r="B12" s="14" t="s">
        <v>16</v>
      </c>
      <c r="C12" s="5" t="s">
        <v>17</v>
      </c>
      <c r="D12" s="5" t="s">
        <v>18</v>
      </c>
      <c r="E12" s="6"/>
      <c r="F12" s="7">
        <f>E12*1.15</f>
        <v>0</v>
      </c>
      <c r="G12" s="8"/>
      <c r="H12" s="7">
        <f t="shared" ref="H12:H25" si="0">G12*1.15</f>
        <v>0</v>
      </c>
      <c r="I12" s="8"/>
      <c r="J12" s="7">
        <f t="shared" ref="J12:J34" si="1">I12*1.15</f>
        <v>0</v>
      </c>
      <c r="K12" s="47"/>
      <c r="L12" s="48"/>
    </row>
    <row r="13" spans="2:12" ht="31" x14ac:dyDescent="0.35">
      <c r="B13" s="14" t="s">
        <v>16</v>
      </c>
      <c r="C13" s="5" t="s">
        <v>17</v>
      </c>
      <c r="D13" s="5" t="s">
        <v>18</v>
      </c>
      <c r="E13" s="6"/>
      <c r="F13" s="5">
        <f>E140*1.15</f>
        <v>0</v>
      </c>
      <c r="G13" s="8"/>
      <c r="H13" s="7">
        <f t="shared" si="0"/>
        <v>0</v>
      </c>
      <c r="I13" s="8"/>
      <c r="J13" s="7">
        <f t="shared" si="1"/>
        <v>0</v>
      </c>
      <c r="K13" s="47"/>
      <c r="L13" s="48"/>
    </row>
    <row r="14" spans="2:12" x14ac:dyDescent="0.35">
      <c r="B14" s="14" t="s">
        <v>19</v>
      </c>
      <c r="C14" s="5" t="s">
        <v>20</v>
      </c>
      <c r="D14" s="5" t="s">
        <v>18</v>
      </c>
      <c r="E14" s="6"/>
      <c r="F14" s="7">
        <f>E14*1.15</f>
        <v>0</v>
      </c>
      <c r="G14" s="8"/>
      <c r="H14" s="7">
        <f t="shared" si="0"/>
        <v>0</v>
      </c>
      <c r="I14" s="8"/>
      <c r="J14" s="7">
        <f t="shared" si="1"/>
        <v>0</v>
      </c>
      <c r="K14" s="47"/>
      <c r="L14" s="48"/>
    </row>
    <row r="15" spans="2:12" x14ac:dyDescent="0.35">
      <c r="B15" s="14" t="s">
        <v>19</v>
      </c>
      <c r="C15" s="5" t="s">
        <v>20</v>
      </c>
      <c r="D15" s="5" t="s">
        <v>18</v>
      </c>
      <c r="E15" s="6"/>
      <c r="F15" s="7">
        <f>E15*1.15</f>
        <v>0</v>
      </c>
      <c r="G15" s="8"/>
      <c r="H15" s="7">
        <f t="shared" si="0"/>
        <v>0</v>
      </c>
      <c r="I15" s="8"/>
      <c r="J15" s="7">
        <f t="shared" si="1"/>
        <v>0</v>
      </c>
      <c r="K15" s="47"/>
      <c r="L15" s="48"/>
    </row>
    <row r="16" spans="2:12" x14ac:dyDescent="0.35">
      <c r="B16" s="14" t="s">
        <v>21</v>
      </c>
      <c r="C16" s="5" t="s">
        <v>22</v>
      </c>
      <c r="D16" s="5" t="s">
        <v>18</v>
      </c>
      <c r="E16" s="6"/>
      <c r="F16" s="7">
        <f>E16*1.15</f>
        <v>0</v>
      </c>
      <c r="G16" s="8"/>
      <c r="H16" s="7">
        <f t="shared" si="0"/>
        <v>0</v>
      </c>
      <c r="I16" s="8"/>
      <c r="J16" s="7">
        <f t="shared" si="1"/>
        <v>0</v>
      </c>
      <c r="K16" s="47"/>
      <c r="L16" s="48"/>
    </row>
    <row r="17" spans="2:12" x14ac:dyDescent="0.35">
      <c r="B17" s="14" t="s">
        <v>21</v>
      </c>
      <c r="C17" s="5" t="s">
        <v>22</v>
      </c>
      <c r="D17" s="5" t="s">
        <v>18</v>
      </c>
      <c r="E17" s="6"/>
      <c r="F17" s="7">
        <f>E17*1.15</f>
        <v>0</v>
      </c>
      <c r="G17" s="8"/>
      <c r="H17" s="7">
        <f t="shared" si="0"/>
        <v>0</v>
      </c>
      <c r="I17" s="8"/>
      <c r="J17" s="7">
        <f t="shared" si="1"/>
        <v>0</v>
      </c>
      <c r="K17" s="47"/>
      <c r="L17" s="48"/>
    </row>
    <row r="18" spans="2:12" ht="46.5" x14ac:dyDescent="0.35">
      <c r="B18" s="14" t="s">
        <v>23</v>
      </c>
      <c r="C18" s="5" t="s">
        <v>24</v>
      </c>
      <c r="D18" s="5" t="s">
        <v>18</v>
      </c>
      <c r="E18" s="6"/>
      <c r="F18" s="7">
        <f t="shared" ref="F18:F25" si="2">E18*1.15</f>
        <v>0</v>
      </c>
      <c r="G18" s="8"/>
      <c r="H18" s="7">
        <f t="shared" si="0"/>
        <v>0</v>
      </c>
      <c r="I18" s="8"/>
      <c r="J18" s="7">
        <f t="shared" si="1"/>
        <v>0</v>
      </c>
      <c r="K18" s="47"/>
      <c r="L18" s="48"/>
    </row>
    <row r="19" spans="2:12" ht="46.5" x14ac:dyDescent="0.35">
      <c r="B19" s="14" t="s">
        <v>23</v>
      </c>
      <c r="C19" s="5" t="s">
        <v>24</v>
      </c>
      <c r="D19" s="5" t="s">
        <v>18</v>
      </c>
      <c r="E19" s="6"/>
      <c r="F19" s="7">
        <f t="shared" si="2"/>
        <v>0</v>
      </c>
      <c r="G19" s="8"/>
      <c r="H19" s="7">
        <f t="shared" si="0"/>
        <v>0</v>
      </c>
      <c r="I19" s="8"/>
      <c r="J19" s="7">
        <f t="shared" si="1"/>
        <v>0</v>
      </c>
      <c r="K19" s="47"/>
      <c r="L19" s="48"/>
    </row>
    <row r="20" spans="2:12" ht="46.5" x14ac:dyDescent="0.35">
      <c r="B20" s="14" t="s">
        <v>23</v>
      </c>
      <c r="C20" s="5" t="s">
        <v>24</v>
      </c>
      <c r="D20" s="5" t="s">
        <v>18</v>
      </c>
      <c r="E20" s="6"/>
      <c r="F20" s="7">
        <f t="shared" si="2"/>
        <v>0</v>
      </c>
      <c r="G20" s="8"/>
      <c r="H20" s="7">
        <f t="shared" si="0"/>
        <v>0</v>
      </c>
      <c r="I20" s="8"/>
      <c r="J20" s="7">
        <f t="shared" si="1"/>
        <v>0</v>
      </c>
      <c r="K20" s="47"/>
      <c r="L20" s="48"/>
    </row>
    <row r="21" spans="2:12" ht="46.5" x14ac:dyDescent="0.35">
      <c r="B21" s="14" t="s">
        <v>23</v>
      </c>
      <c r="C21" s="5" t="s">
        <v>24</v>
      </c>
      <c r="D21" s="5" t="s">
        <v>18</v>
      </c>
      <c r="E21" s="6"/>
      <c r="F21" s="7">
        <f t="shared" si="2"/>
        <v>0</v>
      </c>
      <c r="G21" s="8"/>
      <c r="H21" s="7">
        <f t="shared" si="0"/>
        <v>0</v>
      </c>
      <c r="I21" s="8"/>
      <c r="J21" s="7">
        <f t="shared" si="1"/>
        <v>0</v>
      </c>
      <c r="K21" s="47"/>
      <c r="L21" s="48"/>
    </row>
    <row r="22" spans="2:12" ht="46.5" x14ac:dyDescent="0.35">
      <c r="B22" s="14" t="s">
        <v>23</v>
      </c>
      <c r="C22" s="5" t="s">
        <v>24</v>
      </c>
      <c r="D22" s="5" t="s">
        <v>18</v>
      </c>
      <c r="E22" s="6"/>
      <c r="F22" s="7">
        <f t="shared" si="2"/>
        <v>0</v>
      </c>
      <c r="G22" s="8"/>
      <c r="H22" s="7">
        <f t="shared" si="0"/>
        <v>0</v>
      </c>
      <c r="I22" s="8"/>
      <c r="J22" s="7">
        <f t="shared" si="1"/>
        <v>0</v>
      </c>
      <c r="K22" s="47"/>
      <c r="L22" s="48"/>
    </row>
    <row r="23" spans="2:12" ht="46.5" x14ac:dyDescent="0.35">
      <c r="B23" s="14" t="s">
        <v>23</v>
      </c>
      <c r="C23" s="5" t="s">
        <v>24</v>
      </c>
      <c r="D23" s="5" t="s">
        <v>18</v>
      </c>
      <c r="E23" s="6"/>
      <c r="F23" s="7">
        <f t="shared" si="2"/>
        <v>0</v>
      </c>
      <c r="G23" s="8"/>
      <c r="H23" s="7">
        <f t="shared" si="0"/>
        <v>0</v>
      </c>
      <c r="I23" s="8"/>
      <c r="J23" s="7">
        <f t="shared" si="1"/>
        <v>0</v>
      </c>
      <c r="K23" s="47"/>
      <c r="L23" s="48"/>
    </row>
    <row r="24" spans="2:12" ht="46.5" x14ac:dyDescent="0.35">
      <c r="B24" s="14" t="s">
        <v>23</v>
      </c>
      <c r="C24" s="5" t="s">
        <v>24</v>
      </c>
      <c r="D24" s="5" t="s">
        <v>18</v>
      </c>
      <c r="E24" s="6"/>
      <c r="F24" s="7">
        <f t="shared" si="2"/>
        <v>0</v>
      </c>
      <c r="G24" s="8"/>
      <c r="H24" s="7">
        <f t="shared" si="0"/>
        <v>0</v>
      </c>
      <c r="I24" s="8"/>
      <c r="J24" s="7">
        <f t="shared" si="1"/>
        <v>0</v>
      </c>
      <c r="K24" s="47"/>
      <c r="L24" s="48"/>
    </row>
    <row r="25" spans="2:12" ht="46.5" x14ac:dyDescent="0.35">
      <c r="B25" s="14" t="s">
        <v>23</v>
      </c>
      <c r="C25" s="5" t="s">
        <v>24</v>
      </c>
      <c r="D25" s="5" t="s">
        <v>18</v>
      </c>
      <c r="E25" s="6"/>
      <c r="F25" s="7">
        <f t="shared" si="2"/>
        <v>0</v>
      </c>
      <c r="G25" s="8"/>
      <c r="H25" s="7">
        <f t="shared" si="0"/>
        <v>0</v>
      </c>
      <c r="I25" s="8"/>
      <c r="J25" s="7">
        <f t="shared" si="1"/>
        <v>0</v>
      </c>
      <c r="K25" s="47"/>
      <c r="L25" s="48"/>
    </row>
    <row r="26" spans="2:12" ht="31" x14ac:dyDescent="0.35">
      <c r="B26" s="14" t="s">
        <v>25</v>
      </c>
      <c r="C26" s="5" t="s">
        <v>26</v>
      </c>
      <c r="D26" s="5" t="s">
        <v>18</v>
      </c>
      <c r="E26" s="6"/>
      <c r="F26" s="7">
        <f t="shared" ref="F26:F34" si="3">E26*1.15</f>
        <v>0</v>
      </c>
      <c r="G26" s="8"/>
      <c r="H26" s="7">
        <f t="shared" ref="H26:H34" si="4">G26*1.15</f>
        <v>0</v>
      </c>
      <c r="I26" s="8"/>
      <c r="J26" s="7">
        <f t="shared" si="1"/>
        <v>0</v>
      </c>
      <c r="K26" s="47"/>
      <c r="L26" s="48"/>
    </row>
    <row r="27" spans="2:12" ht="31" x14ac:dyDescent="0.35">
      <c r="B27" s="14" t="s">
        <v>25</v>
      </c>
      <c r="C27" s="5" t="s">
        <v>26</v>
      </c>
      <c r="D27" s="5" t="s">
        <v>18</v>
      </c>
      <c r="E27" s="6"/>
      <c r="F27" s="7">
        <f t="shared" si="3"/>
        <v>0</v>
      </c>
      <c r="G27" s="8"/>
      <c r="H27" s="7">
        <f t="shared" si="4"/>
        <v>0</v>
      </c>
      <c r="I27" s="8"/>
      <c r="J27" s="7">
        <f t="shared" si="1"/>
        <v>0</v>
      </c>
      <c r="K27" s="47"/>
      <c r="L27" s="48"/>
    </row>
    <row r="28" spans="2:12" ht="31" x14ac:dyDescent="0.35">
      <c r="B28" s="14" t="s">
        <v>25</v>
      </c>
      <c r="C28" s="5" t="s">
        <v>26</v>
      </c>
      <c r="D28" s="5" t="s">
        <v>18</v>
      </c>
      <c r="E28" s="6"/>
      <c r="F28" s="7">
        <f t="shared" si="3"/>
        <v>0</v>
      </c>
      <c r="G28" s="8"/>
      <c r="H28" s="7">
        <f t="shared" si="4"/>
        <v>0</v>
      </c>
      <c r="I28" s="8"/>
      <c r="J28" s="7">
        <f t="shared" si="1"/>
        <v>0</v>
      </c>
      <c r="K28" s="47"/>
      <c r="L28" s="48"/>
    </row>
    <row r="29" spans="2:12" ht="31" x14ac:dyDescent="0.35">
      <c r="B29" s="14" t="s">
        <v>25</v>
      </c>
      <c r="C29" s="5" t="s">
        <v>26</v>
      </c>
      <c r="D29" s="5" t="s">
        <v>18</v>
      </c>
      <c r="E29" s="6"/>
      <c r="F29" s="7">
        <f t="shared" si="3"/>
        <v>0</v>
      </c>
      <c r="G29" s="8"/>
      <c r="H29" s="7">
        <f t="shared" si="4"/>
        <v>0</v>
      </c>
      <c r="I29" s="8"/>
      <c r="J29" s="7">
        <f t="shared" si="1"/>
        <v>0</v>
      </c>
      <c r="K29" s="47"/>
      <c r="L29" s="48"/>
    </row>
    <row r="30" spans="2:12" ht="31" x14ac:dyDescent="0.35">
      <c r="B30" s="14" t="s">
        <v>27</v>
      </c>
      <c r="C30" s="5" t="s">
        <v>28</v>
      </c>
      <c r="D30" s="5" t="s">
        <v>18</v>
      </c>
      <c r="E30" s="6"/>
      <c r="F30" s="7">
        <f t="shared" si="3"/>
        <v>0</v>
      </c>
      <c r="G30" s="8"/>
      <c r="H30" s="7">
        <f t="shared" si="4"/>
        <v>0</v>
      </c>
      <c r="I30" s="8"/>
      <c r="J30" s="7">
        <f t="shared" si="1"/>
        <v>0</v>
      </c>
      <c r="K30" s="47"/>
      <c r="L30" s="48"/>
    </row>
    <row r="31" spans="2:12" ht="31" x14ac:dyDescent="0.35">
      <c r="B31" s="14" t="s">
        <v>27</v>
      </c>
      <c r="C31" s="5" t="s">
        <v>28</v>
      </c>
      <c r="D31" s="5" t="s">
        <v>18</v>
      </c>
      <c r="E31" s="6"/>
      <c r="F31" s="7">
        <f t="shared" si="3"/>
        <v>0</v>
      </c>
      <c r="G31" s="8"/>
      <c r="H31" s="7">
        <f t="shared" si="4"/>
        <v>0</v>
      </c>
      <c r="I31" s="8"/>
      <c r="J31" s="7">
        <f t="shared" si="1"/>
        <v>0</v>
      </c>
      <c r="K31" s="47"/>
      <c r="L31" s="48"/>
    </row>
    <row r="32" spans="2:12" x14ac:dyDescent="0.35">
      <c r="B32" s="14" t="s">
        <v>29</v>
      </c>
      <c r="C32" s="5" t="s">
        <v>30</v>
      </c>
      <c r="D32" s="5" t="s">
        <v>15</v>
      </c>
      <c r="E32" s="6"/>
      <c r="F32" s="7">
        <f t="shared" si="3"/>
        <v>0</v>
      </c>
      <c r="G32" s="8"/>
      <c r="H32" s="7">
        <f t="shared" si="4"/>
        <v>0</v>
      </c>
      <c r="I32" s="8"/>
      <c r="J32" s="7">
        <f t="shared" si="1"/>
        <v>0</v>
      </c>
      <c r="K32" s="47"/>
      <c r="L32" s="48"/>
    </row>
    <row r="33" spans="1:12" ht="31" x14ac:dyDescent="0.35">
      <c r="B33" s="14" t="s">
        <v>31</v>
      </c>
      <c r="C33" s="5" t="s">
        <v>32</v>
      </c>
      <c r="D33" s="5" t="s">
        <v>15</v>
      </c>
      <c r="E33" s="6"/>
      <c r="F33" s="7">
        <f t="shared" si="3"/>
        <v>0</v>
      </c>
      <c r="G33" s="8"/>
      <c r="H33" s="7">
        <f t="shared" si="4"/>
        <v>0</v>
      </c>
      <c r="I33" s="8"/>
      <c r="J33" s="7">
        <f t="shared" si="1"/>
        <v>0</v>
      </c>
      <c r="K33" s="47"/>
      <c r="L33" s="48"/>
    </row>
    <row r="34" spans="1:12" ht="24" customHeight="1" x14ac:dyDescent="0.35">
      <c r="B34" s="14" t="s">
        <v>33</v>
      </c>
      <c r="C34" s="5" t="s">
        <v>34</v>
      </c>
      <c r="D34" s="5" t="s">
        <v>15</v>
      </c>
      <c r="E34" s="6"/>
      <c r="F34" s="7">
        <f t="shared" si="3"/>
        <v>0</v>
      </c>
      <c r="G34" s="8"/>
      <c r="H34" s="7">
        <f t="shared" si="4"/>
        <v>0</v>
      </c>
      <c r="I34" s="8"/>
      <c r="J34" s="7">
        <f t="shared" si="1"/>
        <v>0</v>
      </c>
      <c r="K34" s="47"/>
      <c r="L34" s="48"/>
    </row>
    <row r="35" spans="1:12" ht="16" thickBot="1" x14ac:dyDescent="0.4">
      <c r="B35" s="41"/>
      <c r="C35" s="42"/>
      <c r="D35" s="42"/>
      <c r="E35" s="42"/>
      <c r="F35" s="42"/>
      <c r="G35" s="42"/>
      <c r="H35" s="42"/>
      <c r="I35" s="22"/>
      <c r="J35" s="22"/>
      <c r="K35" s="49"/>
      <c r="L35" s="50"/>
    </row>
    <row r="36" spans="1:12" ht="32.15" customHeight="1" thickBot="1" x14ac:dyDescent="0.4">
      <c r="B36" s="43"/>
      <c r="C36" s="44"/>
      <c r="D36" s="44"/>
      <c r="E36" s="18">
        <f>SUM(E11:E34)</f>
        <v>0</v>
      </c>
      <c r="F36" s="18">
        <f t="shared" ref="F36:J36" si="5">SUM(F11:F34)</f>
        <v>0</v>
      </c>
      <c r="G36" s="18">
        <f t="shared" si="5"/>
        <v>0</v>
      </c>
      <c r="H36" s="19">
        <f t="shared" si="5"/>
        <v>0</v>
      </c>
      <c r="I36" s="19">
        <f>SUM(I11:I34)</f>
        <v>0</v>
      </c>
      <c r="J36" s="19">
        <f t="shared" si="5"/>
        <v>0</v>
      </c>
      <c r="K36" s="20">
        <f>E36+G36+I36</f>
        <v>0</v>
      </c>
      <c r="L36" s="21">
        <f>+F36+H36+J36</f>
        <v>0</v>
      </c>
    </row>
    <row r="38" spans="1:12" ht="16" customHeight="1" x14ac:dyDescent="0.35">
      <c r="A38" s="15"/>
      <c r="B38" s="40" t="s">
        <v>35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</sheetData>
  <mergeCells count="14">
    <mergeCell ref="B38:L38"/>
    <mergeCell ref="B35:H35"/>
    <mergeCell ref="B36:D36"/>
    <mergeCell ref="K11:L35"/>
    <mergeCell ref="B1:H1"/>
    <mergeCell ref="B2:H2"/>
    <mergeCell ref="B3:H3"/>
    <mergeCell ref="E9:F9"/>
    <mergeCell ref="G9:H9"/>
    <mergeCell ref="I9:J9"/>
    <mergeCell ref="B6:D9"/>
    <mergeCell ref="K9:L9"/>
    <mergeCell ref="E6:L8"/>
    <mergeCell ref="B4:L5"/>
  </mergeCells>
  <phoneticPr fontId="1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08A0-E6DA-4354-A221-FA28169D0AD9}">
  <dimension ref="B1:K11"/>
  <sheetViews>
    <sheetView zoomScale="90" zoomScaleNormal="90" workbookViewId="0">
      <selection activeCell="F14" sqref="F14"/>
    </sheetView>
  </sheetViews>
  <sheetFormatPr defaultRowHeight="14.5" x14ac:dyDescent="0.35"/>
  <cols>
    <col min="2" max="2" width="43.7265625" customWidth="1"/>
    <col min="3" max="3" width="12.1796875" customWidth="1"/>
    <col min="4" max="4" width="16.453125" customWidth="1"/>
    <col min="5" max="7" width="13.54296875" customWidth="1"/>
    <col min="8" max="8" width="16.453125" customWidth="1"/>
    <col min="9" max="9" width="13.54296875" customWidth="1"/>
    <col min="10" max="10" width="19.26953125" customWidth="1"/>
    <col min="11" max="11" width="24.26953125" customWidth="1"/>
  </cols>
  <sheetData>
    <row r="1" spans="2:11" ht="15.75" customHeight="1" x14ac:dyDescent="0.35">
      <c r="B1" s="85" t="s">
        <v>36</v>
      </c>
      <c r="C1" s="85"/>
      <c r="D1" s="85"/>
      <c r="E1" s="85"/>
      <c r="F1" s="85"/>
      <c r="G1" s="85"/>
      <c r="H1" s="85"/>
      <c r="I1" s="85"/>
      <c r="J1" s="85"/>
      <c r="K1" s="85"/>
    </row>
    <row r="2" spans="2:11" ht="15.75" customHeight="1" thickBot="1" x14ac:dyDescent="0.4"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2:11" ht="35.15" customHeight="1" thickBot="1" x14ac:dyDescent="0.4">
      <c r="B3" s="95" t="s">
        <v>37</v>
      </c>
      <c r="C3" s="89" t="s">
        <v>38</v>
      </c>
      <c r="D3" s="91" t="s">
        <v>39</v>
      </c>
      <c r="E3" s="92"/>
      <c r="F3" s="92" t="s">
        <v>40</v>
      </c>
      <c r="G3" s="94"/>
      <c r="H3" s="92" t="s">
        <v>41</v>
      </c>
      <c r="I3" s="93"/>
      <c r="J3" s="75" t="s">
        <v>6</v>
      </c>
      <c r="K3" s="76"/>
    </row>
    <row r="4" spans="2:11" ht="26" x14ac:dyDescent="0.35">
      <c r="B4" s="96"/>
      <c r="C4" s="90"/>
      <c r="D4" s="30" t="s">
        <v>42</v>
      </c>
      <c r="E4" s="30" t="s">
        <v>43</v>
      </c>
      <c r="F4" s="30" t="s">
        <v>42</v>
      </c>
      <c r="G4" s="31" t="s">
        <v>43</v>
      </c>
      <c r="H4" s="30" t="s">
        <v>42</v>
      </c>
      <c r="I4" s="32" t="s">
        <v>43</v>
      </c>
      <c r="J4" s="23" t="s">
        <v>44</v>
      </c>
      <c r="K4" s="24" t="s">
        <v>12</v>
      </c>
    </row>
    <row r="5" spans="2:11" x14ac:dyDescent="0.35">
      <c r="B5" s="96"/>
      <c r="C5" s="26" t="s">
        <v>45</v>
      </c>
      <c r="D5" s="2"/>
      <c r="E5" s="3">
        <f>D5*1.15</f>
        <v>0</v>
      </c>
      <c r="F5" s="2"/>
      <c r="G5" s="3"/>
      <c r="H5" s="2"/>
      <c r="I5" s="28">
        <f>H5*1.15</f>
        <v>0</v>
      </c>
      <c r="J5" s="77"/>
      <c r="K5" s="78"/>
    </row>
    <row r="6" spans="2:11" ht="26" x14ac:dyDescent="0.35">
      <c r="B6" s="96"/>
      <c r="C6" s="26" t="s">
        <v>46</v>
      </c>
      <c r="D6" s="2"/>
      <c r="E6" s="3">
        <f>D6*1.15</f>
        <v>0</v>
      </c>
      <c r="F6" s="2"/>
      <c r="G6" s="3">
        <f>F6*1.15</f>
        <v>0</v>
      </c>
      <c r="H6" s="2"/>
      <c r="I6" s="28">
        <f>H6*1.15</f>
        <v>0</v>
      </c>
      <c r="J6" s="79"/>
      <c r="K6" s="80"/>
    </row>
    <row r="7" spans="2:11" ht="26" x14ac:dyDescent="0.35">
      <c r="B7" s="96"/>
      <c r="C7" s="26" t="s">
        <v>47</v>
      </c>
      <c r="D7" s="2"/>
      <c r="E7" s="3">
        <f>D7*1.15</f>
        <v>0</v>
      </c>
      <c r="F7" s="2"/>
      <c r="G7" s="3">
        <f>F7*1.15</f>
        <v>0</v>
      </c>
      <c r="H7" s="2"/>
      <c r="I7" s="28">
        <f>H7*1.15</f>
        <v>0</v>
      </c>
      <c r="J7" s="79"/>
      <c r="K7" s="80"/>
    </row>
    <row r="8" spans="2:11" ht="15" thickBot="1" x14ac:dyDescent="0.4">
      <c r="B8" s="97"/>
      <c r="C8" s="27" t="s">
        <v>48</v>
      </c>
      <c r="D8" s="2"/>
      <c r="E8" s="3">
        <f>D8*1.15</f>
        <v>0</v>
      </c>
      <c r="F8" s="2"/>
      <c r="G8" s="3">
        <f>F8*1.15</f>
        <v>0</v>
      </c>
      <c r="H8" s="25"/>
      <c r="I8" s="28">
        <f>H8*1.15</f>
        <v>0</v>
      </c>
      <c r="J8" s="81"/>
      <c r="K8" s="82"/>
    </row>
    <row r="9" spans="2:11" ht="15" thickBot="1" x14ac:dyDescent="0.4">
      <c r="B9" s="87" t="s">
        <v>49</v>
      </c>
      <c r="C9" s="88"/>
      <c r="D9" s="33">
        <f t="shared" ref="D9:I9" si="0">SUM(D5:D8)</f>
        <v>0</v>
      </c>
      <c r="E9" s="4">
        <f t="shared" si="0"/>
        <v>0</v>
      </c>
      <c r="F9" s="33">
        <f t="shared" si="0"/>
        <v>0</v>
      </c>
      <c r="G9" s="4">
        <f t="shared" si="0"/>
        <v>0</v>
      </c>
      <c r="H9" s="33">
        <f t="shared" si="0"/>
        <v>0</v>
      </c>
      <c r="I9" s="29">
        <f t="shared" si="0"/>
        <v>0</v>
      </c>
      <c r="J9" s="34">
        <f>+D9+F9+H9</f>
        <v>0</v>
      </c>
      <c r="K9" s="34">
        <f>+E9+G9+I9</f>
        <v>0</v>
      </c>
    </row>
    <row r="10" spans="2:11" x14ac:dyDescent="0.35">
      <c r="J10" s="35"/>
    </row>
    <row r="11" spans="2:11" ht="15.75" customHeight="1" x14ac:dyDescent="0.35">
      <c r="B11" s="83" t="s">
        <v>35</v>
      </c>
      <c r="C11" s="84"/>
      <c r="D11" s="84"/>
      <c r="E11" s="84"/>
      <c r="F11" s="84"/>
      <c r="G11" s="84"/>
      <c r="H11" s="84"/>
      <c r="I11" s="84"/>
      <c r="J11" s="84"/>
      <c r="K11" s="84"/>
    </row>
  </sheetData>
  <mergeCells count="10">
    <mergeCell ref="J3:K3"/>
    <mergeCell ref="J5:K8"/>
    <mergeCell ref="B11:K11"/>
    <mergeCell ref="B1:K2"/>
    <mergeCell ref="B9:C9"/>
    <mergeCell ref="C3:C4"/>
    <mergeCell ref="D3:E3"/>
    <mergeCell ref="H3:I3"/>
    <mergeCell ref="F3:G3"/>
    <mergeCell ref="B3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83EE7A10B374B8E4E59EFB7D96D3D" ma:contentTypeVersion="4" ma:contentTypeDescription="Create a new document." ma:contentTypeScope="" ma:versionID="87f70708938610453c1110927327cac6">
  <xsd:schema xmlns:xsd="http://www.w3.org/2001/XMLSchema" xmlns:xs="http://www.w3.org/2001/XMLSchema" xmlns:p="http://schemas.microsoft.com/office/2006/metadata/properties" xmlns:ns2="a75844a5-5df8-4609-9a17-dbaf9d73658e" xmlns:ns3="05727eef-ec28-4c45-b2b6-033b86d1e562" targetNamespace="http://schemas.microsoft.com/office/2006/metadata/properties" ma:root="true" ma:fieldsID="f25fab18a54b8eac9dd22cc2e0c7dad4" ns2:_="" ns3:_="">
    <xsd:import namespace="a75844a5-5df8-4609-9a17-dbaf9d73658e"/>
    <xsd:import namespace="05727eef-ec28-4c45-b2b6-033b86d1e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844a5-5df8-4609-9a17-dbaf9d736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27eef-ec28-4c45-b2b6-033b86d1e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380A6-9960-4B17-8669-8708BAB16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07FAC-E647-4C55-9084-8DBBAB93EC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FB3B07-3A36-4460-95BD-F637BBEA0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844a5-5df8-4609-9a17-dbaf9d73658e"/>
    <ds:schemaRef ds:uri="05727eef-ec28-4c45-b2b6-033b86d1e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D - Security Schedule</vt:lpstr>
      <vt:lpstr>Annexure D - Support Credits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TSepeng</dc:creator>
  <cp:keywords/>
  <dc:description/>
  <cp:lastModifiedBy>DMamaregane</cp:lastModifiedBy>
  <cp:revision/>
  <dcterms:created xsi:type="dcterms:W3CDTF">2022-11-16T02:12:29Z</dcterms:created>
  <dcterms:modified xsi:type="dcterms:W3CDTF">2023-03-13T08:09:45Z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0x010100AAA83EE7A10B374B8E4E59EFB7D96D3D</vt:lpwstr>
  </property>
</Properties>
</file>