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UManda\Documents\Project\Dark fibre link\Tender Document\Tender Document- Final Draft\"/>
    </mc:Choice>
  </mc:AlternateContent>
  <xr:revisionPtr revIDLastSave="0" documentId="8_{A59F4908-DB1D-4430-BBE7-AE812046833F}" xr6:coauthVersionLast="46" xr6:coauthVersionMax="46" xr10:uidLastSave="{00000000-0000-0000-0000-000000000000}"/>
  <bookViews>
    <workbookView xWindow="-108" yWindow="-108" windowWidth="23256" windowHeight="12576" tabRatio="838" xr2:uid="{00000000-000D-0000-FFFF-FFFF00000000}"/>
  </bookViews>
  <sheets>
    <sheet name="Response Instructions" sheetId="1" r:id="rId1"/>
    <sheet name="UKZN PMB to TERACO DBN" sheetId="21" r:id="rId2"/>
    <sheet name="Sheet1" sheetId="2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1" l="1"/>
  <c r="G15" i="21" l="1"/>
  <c r="G27" i="21" l="1"/>
  <c r="G23" i="21"/>
  <c r="G21" i="21" l="1"/>
  <c r="A6" i="1" l="1"/>
  <c r="J15" i="21" l="1"/>
  <c r="G19" i="21"/>
  <c r="G18" i="21"/>
  <c r="G22" i="21"/>
  <c r="G24" i="21"/>
  <c r="G25" i="21"/>
  <c r="G26" i="21"/>
  <c r="K15" i="21" l="1"/>
  <c r="G16" i="21" l="1"/>
  <c r="G17" i="21"/>
  <c r="G20" i="21"/>
  <c r="L6" i="21" l="1"/>
  <c r="K7" i="21" l="1"/>
  <c r="L7" i="21" l="1"/>
  <c r="L5" i="21" s="1"/>
  <c r="A7" i="1"/>
  <c r="A8" i="1" s="1"/>
  <c r="A9" i="1" s="1"/>
  <c r="A10" i="1" s="1"/>
  <c r="A11" i="1" s="1"/>
</calcChain>
</file>

<file path=xl/sharedStrings.xml><?xml version="1.0" encoding="utf-8"?>
<sst xmlns="http://schemas.openxmlformats.org/spreadsheetml/2006/main" count="78" uniqueCount="71">
  <si>
    <t>Adherence to the format of the compliance matrix is compulsory.</t>
  </si>
  <si>
    <t>Criterion Name</t>
  </si>
  <si>
    <t>Required Response</t>
  </si>
  <si>
    <t>Evaluation Method</t>
  </si>
  <si>
    <t>Response</t>
  </si>
  <si>
    <t>Column will describe the response that SANReN expects</t>
  </si>
  <si>
    <t>Column will describe how SANReN will evaluate the response</t>
  </si>
  <si>
    <t>Score</t>
  </si>
  <si>
    <t>Column will contain the name of the criterion being evaluated</t>
  </si>
  <si>
    <t>Comply</t>
  </si>
  <si>
    <t>Partial Compliance</t>
  </si>
  <si>
    <t>FINAL RESULT</t>
  </si>
  <si>
    <t>TOTAL</t>
  </si>
  <si>
    <t>Summarise your response. Provide references to other documents included in bid where a complete response is provided</t>
  </si>
  <si>
    <t>Weighted score</t>
  </si>
  <si>
    <t>Acceptance Documentation</t>
  </si>
  <si>
    <t>Link Criteria (100%)</t>
  </si>
  <si>
    <t>Passed each criteria?</t>
  </si>
  <si>
    <t>Criteria Failed?</t>
  </si>
  <si>
    <t xml:space="preserve">The following table summarises the expected response in each column for each individual criteria. </t>
  </si>
  <si>
    <t>Do Not Comply</t>
  </si>
  <si>
    <t>xxxx/27/03/2020 - SANReN Durban Metro Network Renewal</t>
  </si>
  <si>
    <t>Dark Fibre</t>
  </si>
  <si>
    <t>Physical Routing diagrams</t>
  </si>
  <si>
    <t>Fibre Termination</t>
  </si>
  <si>
    <t>End-to-end fibre</t>
  </si>
  <si>
    <t>Existing fibre Infrastructure</t>
  </si>
  <si>
    <t>Optical Specifications</t>
  </si>
  <si>
    <t>Civil construction standards</t>
  </si>
  <si>
    <t>Project Plan</t>
  </si>
  <si>
    <t>Total Score</t>
  </si>
  <si>
    <t>xxxx/08/05/2020 - SANReN UKZN PMB to Teraco DBN Dark Fibre link</t>
  </si>
  <si>
    <t>End-to-end service quality is managed with an availability of 98% per section.</t>
  </si>
  <si>
    <t>Annexure B: TECHNICAL COMPLIANCE MATRIX</t>
  </si>
  <si>
    <t>The bidder must complete the technical evaluation in full.</t>
  </si>
  <si>
    <t>General Criteria (Quality, Reliability, Technical Capability of bidder, Viability, and Durability)</t>
  </si>
  <si>
    <t>The bidder will have to select between
● Comply
● Partial Compliance
● Do not comply</t>
  </si>
  <si>
    <t>SANReN UKZN Pietermaritzburg to Teraco Durban Dark Fibre link</t>
  </si>
  <si>
    <t>Bidder name:</t>
  </si>
  <si>
    <t xml:space="preserve">Bidders to provide detailed physical routing diagrams that show that the fibre is routed in a reasonably direct (physical) route between the 2 end points. This map must clearly identify any overlap between any 2 fibre segments if they exist. The map must also indicate which portions of the fibre infrastructure already exists and which portions need to be built. An explanation for route overlaps must be provided in the summary column. </t>
  </si>
  <si>
    <t>Bidders are to explicitly state that they will offer direct physical access to single-mode fibre cores as required.</t>
  </si>
  <si>
    <t>Bidders are to explicitly state the availability that they will guarantee in the summary response column. Bidders must also submit their standard service level agreement offered with the service(s).</t>
  </si>
  <si>
    <t>Bidder Maintenance undertaking and associated procedures</t>
  </si>
  <si>
    <t>Bidders must submit a project plan that aligns to their link delivery commitments.</t>
  </si>
  <si>
    <t>The evaluator will take the bidder’s confirmation to this requirement as compliance. No further information is required on the summary column. 
(a score of 10 will be given to bidders that comply and 0 to bidders that do not comply)</t>
  </si>
  <si>
    <t>Bidders must summarise, for each fibre segment (excluding access builds), the distance of existing fibre infrastructure that will be utilised and the distance of new infrastructure that needs to be built/deployed. If a bidder rents the fibre from a fibre provider that has existing infrastrucure, this can be counted as existing infrastrucure.</t>
  </si>
  <si>
    <t>Bidders will comply if the new infrastructure portion is less than 30% of the total link distances. Bidders will partially comply if the new infrastructure portion is between 30% and 70% of the total link distances. Bidders will not comply if the new infrastructure portion is greater than 70% of the total link distance.
(a score of 0, 5 or 10 will be given to bidders based on their response)</t>
  </si>
  <si>
    <t xml:space="preserve">Bidders must confirm that the fibre pair is supplied end-to-end (ODF to ODF) and provide a logical diagram for each fibre segment showing any patches on the link (bidders can assume 2 patches will be required at each end point). </t>
  </si>
  <si>
    <t>The bidder will comply if fibre patches are only at the end points. The bidder will partially comply if the patches exist in between end points and an explanation is provided in the summary column. The bidder will not comply if no information is provided or if no explanation for patches in between end points is provided.  
(a score of 0, 5 or 10 will be given to bidders based on their response)</t>
  </si>
  <si>
    <t>The evaluator will take the bidder’s confirmation to this requirement, submission of the ODF datasheet, and specification of the connector type as compliance. Bidders that do not specifiy the connector type in the summary column will only receive a partial compliance score. The ODF datasheet is compulsory and not providing it will result in a non-compliance score.
(a score of 0, 5 or 10 will be given to bidders based on their response)</t>
  </si>
  <si>
    <t>The Evaluator must be comfortable that the bidder has internal standards, and strictly follows its internal standards in deploying fibre builds. Bidders will comply if the standards that they submit clearly define how fibre is deployed. Details that must be included, include (but is not limited to) 1. How fibre is blown/pulled through ducts. 2. Depth of trenches (if necessary). 3. Backfilling procedure (if necessary). 4. Distance between man-holes. If all these details are not included, bidders will only receive a partial compliance score. Not submiting the bidders internal construction standards or providing standards that do not contain ANY of the 4 required details listed above will result in a non-compliance score
(a score of 0, 5 or 10 will be given to bidders based on their response)</t>
  </si>
  <si>
    <t>Bidders will comply if they explicitly state that they will underake the maintenance activites required in the summary column and provide the downtime and fault logging procedures. Bidders who fail to submit downtime and fault logging procedures will score only a partial-compliance score. Bidders who do not explicitly state the maintenance undertaking will receive a non-compliance score. 
(a score of 0, 5 or 10 will be given to bidders based on their response)</t>
  </si>
  <si>
    <t xml:space="preserve">Bidders must respond with a "Comply" in the response column. In so doing, the bidder commits to supply the required acceptance documentation as required for the project. (Sample acceptance documentation must be provided for evaluation) </t>
  </si>
  <si>
    <t>Bidders will comply if they submit detailed maps in KML or SHP format as specified in section 3 of Annexure A and provide an explanation of any route overlaps. Bidders not providing an explanation of any route overlaps will receive a partial-compliance score. Not providing any maps will result in a non-compliance score.
(a score of 0, 5 or 10 will be given to bidders based on their response)</t>
  </si>
  <si>
    <t>Bidders must respond with a "Comply" in the response column. In so doing, the bidder commits to meeting the optical specifications stated in section 5.2 of Annexure A. The bidder must additionally submit a sample OTDR test result which complies with the CSIR's requirements.</t>
  </si>
  <si>
    <t>A bidder will comply if they respond with a "Comply" and submit a sample OTDR result. If the OTDR results does not meet the optical specifications stated in section 5.2 of Annexure A, the bidder will receive a non-compliance score.
(a score of 10 will be given to bidders that comply and 0 to bidders that do not comply)</t>
  </si>
  <si>
    <t>Bidders must respond with a "Comply" in the response column. In so doing, the bidder commits to the requirements stated in section 5.3 of Annexure A. The datasheet of the ODF that will be used must be submitted The bidder must additionally specify the type of connector that will be provided at either end of the fibre in the summary column.</t>
  </si>
  <si>
    <t xml:space="preserve">Bidders must provide all internal constructure standards that they use to lay fibre as per section 5.4 of Annexure A. </t>
  </si>
  <si>
    <t>Bidders will comply if their response confirms that faults will be repaired and that the bidder will maintain an availability of at least 98% (calculated on a quarterly basis) and the sample SLA agreement complies with a 4 hour response time and 8 hours to repair time as per the requirements set out by the CSIR in section 6.1 of Annexure A. Sample SLAs that do not comply to our response and repair times will receive a non-compliance score.
(a score of 10 will be given to bidders that comply and 0 to bidders that do not comply)</t>
  </si>
  <si>
    <t>The evaluator will check if all of the line items specified by the CSIR in section 7 of Annexure A is contained in the project plan. If the Project plan does not align to the link delivery times that they have committed to in their response above, the bidder will receive a partial-compliance score. Not submitting a project plan with the line items specified in section 7 of Annexure A will result in a non-compliance score.
(a score of 0, 5 or 10 will be given to bidders based on their response)</t>
  </si>
  <si>
    <t xml:space="preserve">Bidders will comply if they respond with a "Comply" in the response column and submit samples of the required Acceptance Documentation as stated in Section 8 of Annexure A. Bidders who submit sample acceptance documentation but do not respond with a "Comply" in the response column or Bidders who respond with a "Comply" in the response column but do not provide sample acceptance documentation will receive a partial compliance score. Bidders who do not submit sample acceptance documentation and who do not respond with a "Comply" in the response column will receive a non-compliance score and fail the evaluation.
(a score of 0, 5 or 10 will be given to bidders based on their response) </t>
  </si>
  <si>
    <t>Bidders will receive a compliance score if they can deliver all the link within 6 months from when the contract is signed. Bidders will receive a partial-compliance score if they can deliver all link within 9 months from when the contract is signed. Bidders will receive a non-compliance score if they do not provide link delivery dates per link in the summary column or if they cannot deliver all link within 9 months from when the contract is signed.
(a score of 0, 5 or 10 will be given to bidders based on their response)</t>
  </si>
  <si>
    <t>Bidders must respond by selecting "Comply" in the response column and explicitly state that they will maintain the link as we require. In so doing, the bidder commits to maintain each fibre as per Section 6.2 of Annexure A. Information about the maintenance activities of the bidder must be provided as per Section 6.2 of Annexure A, including details of the downtime and fault logging procedures.</t>
  </si>
  <si>
    <t>Commitment to deliver the required link at the specified times.</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</si>
  <si>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</si>
  <si>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t>The Technical Compliance Matrix is a summary of the submission.  Bidders are encouraged to provide supporting documentation separately. Bidders are also requested to reference the applicable section in the supporting documentation per criterion where applicable.</t>
  </si>
  <si>
    <t>Bidders must provide responses to each criterion. Bidders must note how each criteria will be evaluated and the applicable score for each criterion.</t>
  </si>
  <si>
    <t>The bidder will fail the evaluation if they score 0 for any criterion.</t>
  </si>
  <si>
    <t>Proposals with a weighted technical score of less than the pre-determined minimum overall percentage or less than each specific minimum in the technical Compliance Matrix on any of the individual criteria will be eliminated from further evaluation.</t>
  </si>
  <si>
    <t>Based on the response and the evidence provided, SANReN will issue a score of either 0, 5, or 10. (Described in more detail next to each criterion)</t>
  </si>
  <si>
    <t>INSTRUCTIONS TO BIDDERS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</si>
</sst>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b/>
      <sz val="11"/>
      <color rgb="FF000000"/>
      <name val="Calibri"/>
      <family val="2"/>
      <scheme val="minor"/>
    </font>
    <font>
      <sz val="11"/>
      <name val="Calibri"/>
      <family val="2"/>
      <scheme val="minor"/>
    </font>
    <font>
      <b/>
      <sz val="12"/>
      <color rgb="FF000000"/>
      <name val="Calibri"/>
      <family val="2"/>
      <scheme val="minor"/>
    </font>
    <font>
      <sz val="11"/>
      <color rgb="FF000000"/>
      <name val="Calibri"/>
      <family val="2"/>
      <scheme val="minor"/>
    </font>
    <font>
      <sz val="14"/>
      <name val="Calibri"/>
      <family val="2"/>
      <scheme val="minor"/>
    </font>
    <font>
      <sz val="11"/>
      <color rgb="FFFFFFFF"/>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sz val="14"/>
      <color rgb="FF000000"/>
      <name val="Arial"/>
      <family val="2"/>
    </font>
    <font>
      <sz val="14"/>
      <color rgb="FF000000"/>
      <name val="Arial"/>
      <family val="2"/>
    </font>
    <font>
      <sz val="14"/>
      <name val="Arial"/>
      <family val="2"/>
    </font>
    <font>
      <b/>
      <sz val="11"/>
      <color rgb="FF000000"/>
      <name val="Arial"/>
      <family val="2"/>
    </font>
    <font>
      <sz val="11"/>
      <color rgb="FF000000"/>
      <name val="Calibri"/>
      <family val="2"/>
    </font>
    <font>
      <sz val="11"/>
      <color theme="0"/>
      <name val="Calibri"/>
      <family val="2"/>
      <scheme val="minor"/>
    </font>
    <font>
      <sz val="14"/>
      <color theme="0"/>
      <name val="Calibri"/>
      <family val="2"/>
      <scheme val="minor"/>
    </font>
    <font>
      <b/>
      <sz val="12"/>
      <color rgb="FF000000"/>
      <name val="Arial"/>
      <family val="2"/>
    </font>
    <font>
      <b/>
      <sz val="12"/>
      <name val="Arial"/>
      <family val="2"/>
    </font>
  </fonts>
  <fills count="10">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0"/>
        <bgColor indexed="64"/>
      </patternFill>
    </fill>
    <fill>
      <patternFill patternType="solid">
        <fgColor theme="6" tint="0.79998168889431442"/>
        <bgColor rgb="FF92D050"/>
      </patternFill>
    </fill>
    <fill>
      <patternFill patternType="solid">
        <fgColor theme="6" tint="0.79998168889431442"/>
        <bgColor indexed="64"/>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double">
        <color rgb="FF000000"/>
      </right>
      <top style="medium">
        <color rgb="FF000000"/>
      </top>
      <bottom style="medium">
        <color rgb="FF000000"/>
      </bottom>
      <diagonal/>
    </border>
    <border>
      <left style="double">
        <color rgb="FF000000"/>
      </left>
      <right/>
      <top style="medium">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right style="double">
        <color rgb="FF000000"/>
      </right>
      <top style="medium">
        <color rgb="FF000000"/>
      </top>
      <bottom style="medium">
        <color rgb="FF000000"/>
      </bottom>
      <diagonal/>
    </border>
  </borders>
  <cellStyleXfs count="2">
    <xf numFmtId="0" fontId="0" fillId="0" borderId="0"/>
    <xf numFmtId="0" fontId="18" fillId="0" borderId="0"/>
  </cellStyleXfs>
  <cellXfs count="100">
    <xf numFmtId="0" fontId="0" fillId="0" borderId="0" xfId="0" applyFont="1" applyAlignment="1"/>
    <xf numFmtId="0" fontId="1" fillId="4" borderId="22" xfId="0" applyFont="1" applyFill="1" applyBorder="1" applyAlignment="1">
      <alignment horizontal="center" vertical="center" wrapText="1"/>
    </xf>
    <xf numFmtId="1" fontId="1" fillId="5" borderId="22"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3" borderId="9" xfId="0" applyFont="1" applyFill="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center" vertical="center"/>
    </xf>
    <xf numFmtId="1" fontId="1"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1" fillId="5" borderId="2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2" borderId="0" xfId="0" applyFont="1" applyFill="1" applyBorder="1" applyAlignment="1">
      <alignment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9"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0" borderId="27" xfId="0" applyFont="1" applyBorder="1" applyAlignment="1">
      <alignment horizontal="left" vertical="center" wrapText="1"/>
    </xf>
    <xf numFmtId="0" fontId="1" fillId="0" borderId="14" xfId="0" applyFont="1" applyFill="1" applyBorder="1" applyAlignment="1">
      <alignment horizontal="center" vertical="center"/>
    </xf>
    <xf numFmtId="49" fontId="13" fillId="0" borderId="4" xfId="0" applyNumberFormat="1" applyFont="1" applyBorder="1" applyAlignment="1" applyProtection="1">
      <alignment horizontal="left" vertical="center" wrapText="1"/>
      <protection locked="0"/>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4" xfId="0" applyFont="1" applyBorder="1" applyAlignment="1">
      <alignment horizontal="center"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4" fillId="3" borderId="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11" xfId="0" applyFont="1" applyBorder="1" applyAlignment="1">
      <alignment horizontal="left" vertical="center" wrapText="1"/>
    </xf>
    <xf numFmtId="49" fontId="13" fillId="0" borderId="4" xfId="0" applyNumberFormat="1" applyFont="1" applyBorder="1" applyAlignment="1" applyProtection="1">
      <alignment horizontal="left" vertical="center" wrapText="1"/>
      <protection locked="0"/>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4" xfId="0" applyFont="1" applyBorder="1" applyAlignment="1">
      <alignment horizontal="center" vertical="center" wrapText="1"/>
    </xf>
    <xf numFmtId="0" fontId="1" fillId="0" borderId="27" xfId="0" applyFont="1" applyBorder="1" applyAlignment="1">
      <alignment horizontal="left" vertical="center"/>
    </xf>
    <xf numFmtId="0" fontId="1" fillId="0" borderId="37" xfId="0" applyFont="1" applyBorder="1" applyAlignment="1">
      <alignment horizontal="left" vertical="center"/>
    </xf>
    <xf numFmtId="0" fontId="1" fillId="3" borderId="37" xfId="0" applyFont="1" applyFill="1" applyBorder="1" applyAlignment="1">
      <alignment horizontal="center" vertical="center"/>
    </xf>
    <xf numFmtId="0" fontId="1" fillId="0" borderId="38" xfId="0" applyFont="1" applyBorder="1" applyAlignment="1">
      <alignment horizontal="center" vertical="center"/>
    </xf>
    <xf numFmtId="0" fontId="5" fillId="0" borderId="0" xfId="0" applyFont="1" applyBorder="1" applyAlignment="1" applyProtection="1">
      <alignment vertical="center"/>
      <protection locked="0"/>
    </xf>
    <xf numFmtId="0" fontId="1" fillId="0" borderId="0" xfId="0" applyFont="1" applyBorder="1" applyAlignment="1">
      <alignment horizontal="left" vertical="center"/>
    </xf>
    <xf numFmtId="0" fontId="4" fillId="0" borderId="0" xfId="0" applyFont="1" applyAlignment="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1" fontId="1" fillId="0" borderId="0" xfId="0" applyNumberFormat="1" applyFont="1" applyBorder="1" applyAlignment="1">
      <alignment horizontal="center" vertical="center"/>
    </xf>
    <xf numFmtId="0" fontId="4" fillId="0" borderId="0" xfId="0" applyFont="1" applyAlignment="1">
      <alignment vertical="center"/>
    </xf>
    <xf numFmtId="0" fontId="13" fillId="7" borderId="4" xfId="0" applyFont="1" applyFill="1" applyBorder="1" applyAlignment="1">
      <alignment horizontal="left" vertical="center" wrapText="1"/>
    </xf>
    <xf numFmtId="0" fontId="19" fillId="0" borderId="0" xfId="0" applyFont="1" applyAlignment="1">
      <alignment vertical="center"/>
    </xf>
    <xf numFmtId="0" fontId="13" fillId="0" borderId="1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20" fillId="0" borderId="0" xfId="0" applyFont="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4" fillId="0" borderId="0" xfId="0" applyFont="1" applyBorder="1" applyAlignment="1">
      <alignment vertical="center"/>
    </xf>
    <xf numFmtId="0" fontId="17" fillId="0" borderId="0" xfId="0" applyFont="1" applyBorder="1" applyAlignment="1">
      <alignment horizontal="center" vertical="center"/>
    </xf>
    <xf numFmtId="49" fontId="1" fillId="8" borderId="19" xfId="0" applyNumberFormat="1" applyFont="1" applyFill="1" applyBorder="1" applyAlignment="1">
      <alignment horizontal="center" vertical="center" wrapText="1"/>
    </xf>
    <xf numFmtId="49" fontId="1" fillId="8" borderId="20" xfId="0" applyNumberFormat="1" applyFont="1" applyFill="1" applyBorder="1" applyAlignment="1">
      <alignment horizontal="center" vertical="center" wrapText="1"/>
    </xf>
    <xf numFmtId="49" fontId="1" fillId="8" borderId="21" xfId="0" applyNumberFormat="1" applyFont="1" applyFill="1" applyBorder="1" applyAlignment="1">
      <alignment horizontal="center" vertical="center" wrapText="1"/>
    </xf>
    <xf numFmtId="49" fontId="1" fillId="8" borderId="7" xfId="0" applyNumberFormat="1" applyFont="1" applyFill="1" applyBorder="1" applyAlignment="1">
      <alignment horizontal="center" vertical="center" wrapText="1"/>
    </xf>
    <xf numFmtId="49" fontId="1" fillId="8" borderId="22" xfId="0" applyNumberFormat="1" applyFont="1" applyFill="1" applyBorder="1" applyAlignment="1">
      <alignment horizontal="left" vertical="center" wrapText="1"/>
    </xf>
    <xf numFmtId="0" fontId="1" fillId="8" borderId="23"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1" fillId="6" borderId="28" xfId="0" applyFont="1" applyFill="1" applyBorder="1" applyAlignment="1">
      <alignment horizontal="center" vertical="center"/>
    </xf>
    <xf numFmtId="0" fontId="11" fillId="6" borderId="29" xfId="0" applyFont="1" applyFill="1" applyBorder="1" applyAlignment="1">
      <alignment horizontal="center" vertical="center"/>
    </xf>
    <xf numFmtId="0" fontId="11" fillId="6" borderId="30" xfId="0" applyFont="1" applyFill="1" applyBorder="1" applyAlignment="1">
      <alignment horizontal="center" vertical="center"/>
    </xf>
    <xf numFmtId="0" fontId="8" fillId="2" borderId="0" xfId="0" applyFont="1" applyFill="1" applyBorder="1" applyAlignment="1">
      <alignment horizontal="left" vertical="center"/>
    </xf>
    <xf numFmtId="0" fontId="2" fillId="0" borderId="0" xfId="0" applyFont="1" applyBorder="1" applyAlignment="1">
      <alignment vertical="center"/>
    </xf>
    <xf numFmtId="0" fontId="7" fillId="2" borderId="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4" fillId="2" borderId="2" xfId="0" applyFont="1" applyFill="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4" fillId="2" borderId="2" xfId="0" applyFont="1" applyFill="1" applyBorder="1" applyAlignment="1">
      <alignment horizontal="left" vertical="center"/>
    </xf>
    <xf numFmtId="49" fontId="1" fillId="8" borderId="16" xfId="0" applyNumberFormat="1" applyFont="1" applyFill="1" applyBorder="1" applyAlignment="1">
      <alignment horizontal="center" vertical="center" wrapText="1"/>
    </xf>
    <xf numFmtId="49" fontId="1" fillId="8" borderId="17" xfId="0" applyNumberFormat="1" applyFont="1" applyFill="1" applyBorder="1" applyAlignment="1">
      <alignment horizontal="center" vertical="center" wrapText="1"/>
    </xf>
    <xf numFmtId="49" fontId="1" fillId="8" borderId="18" xfId="0" applyNumberFormat="1" applyFont="1" applyFill="1" applyBorder="1" applyAlignment="1">
      <alignment horizontal="center" vertical="center" wrapText="1"/>
    </xf>
    <xf numFmtId="49" fontId="1" fillId="4" borderId="25" xfId="0" applyNumberFormat="1" applyFont="1" applyFill="1" applyBorder="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21" fillId="0" borderId="34" xfId="0" applyFont="1" applyBorder="1" applyAlignment="1">
      <alignment horizontal="center" vertical="center"/>
    </xf>
    <xf numFmtId="0" fontId="22" fillId="9" borderId="31" xfId="0" applyFont="1" applyFill="1" applyBorder="1" applyAlignment="1">
      <alignment horizontal="center" vertical="center"/>
    </xf>
    <xf numFmtId="0" fontId="22" fillId="9" borderId="32" xfId="0" applyFont="1" applyFill="1" applyBorder="1" applyAlignment="1">
      <alignment horizontal="center" vertical="center"/>
    </xf>
    <xf numFmtId="0" fontId="22" fillId="9" borderId="33" xfId="0" applyFont="1" applyFill="1" applyBorder="1" applyAlignment="1">
      <alignment horizontal="center" vertical="center"/>
    </xf>
    <xf numFmtId="0" fontId="14" fillId="6" borderId="28"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5" fillId="0" borderId="5" xfId="0" applyFont="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9" fillId="0" borderId="0" xfId="0" applyFont="1" applyAlignment="1">
      <alignment horizontal="left" vertical="center"/>
    </xf>
    <xf numFmtId="49" fontId="3" fillId="4" borderId="25" xfId="0" applyNumberFormat="1" applyFont="1" applyFill="1" applyBorder="1" applyAlignment="1">
      <alignment horizontal="left" vertical="center" wrapText="1"/>
    </xf>
    <xf numFmtId="49" fontId="3" fillId="4" borderId="6" xfId="0" applyNumberFormat="1" applyFont="1" applyFill="1" applyBorder="1" applyAlignment="1">
      <alignment horizontal="left" vertical="center" wrapText="1"/>
    </xf>
    <xf numFmtId="49" fontId="3" fillId="4" borderId="39" xfId="0" applyNumberFormat="1"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tabSelected="1" zoomScale="80" zoomScaleNormal="80" workbookViewId="0">
      <selection activeCell="C3" sqref="C3:K3"/>
    </sheetView>
  </sheetViews>
  <sheetFormatPr defaultColWidth="15.109375" defaultRowHeight="15" customHeight="1" x14ac:dyDescent="0.3"/>
  <cols>
    <col min="1" max="1" width="3" style="13" bestFit="1" customWidth="1"/>
    <col min="2" max="2" width="0.88671875" style="13" customWidth="1"/>
    <col min="3" max="7" width="21.109375" style="13" customWidth="1"/>
    <col min="8" max="17" width="5.88671875" style="13" customWidth="1"/>
    <col min="18" max="26" width="13.33203125" style="13" customWidth="1"/>
    <col min="27" max="16384" width="15.109375" style="13"/>
  </cols>
  <sheetData>
    <row r="1" spans="1:12" ht="25.5" customHeight="1" thickBot="1" x14ac:dyDescent="0.35">
      <c r="C1" s="67" t="s">
        <v>21</v>
      </c>
      <c r="D1" s="68"/>
      <c r="E1" s="68"/>
      <c r="F1" s="68"/>
      <c r="G1" s="68"/>
      <c r="H1" s="68"/>
      <c r="I1" s="68"/>
      <c r="J1" s="68"/>
      <c r="K1" s="69"/>
    </row>
    <row r="3" spans="1:12" ht="27" customHeight="1" x14ac:dyDescent="0.3">
      <c r="A3" s="18"/>
      <c r="B3" s="18"/>
      <c r="C3" s="73" t="s">
        <v>70</v>
      </c>
      <c r="D3" s="74"/>
      <c r="E3" s="74"/>
      <c r="F3" s="74"/>
      <c r="G3" s="74"/>
      <c r="H3" s="74"/>
      <c r="I3" s="74"/>
      <c r="J3" s="74"/>
      <c r="K3" s="75"/>
      <c r="L3" s="18"/>
    </row>
    <row r="4" spans="1:12" ht="14.25" customHeight="1" x14ac:dyDescent="0.3">
      <c r="A4" s="18"/>
      <c r="B4" s="18"/>
      <c r="C4" s="18"/>
      <c r="D4" s="18"/>
      <c r="E4" s="18"/>
      <c r="F4" s="18"/>
      <c r="G4" s="18"/>
      <c r="H4" s="18"/>
      <c r="I4" s="18"/>
      <c r="J4" s="18"/>
      <c r="K4" s="18"/>
      <c r="L4" s="18"/>
    </row>
    <row r="5" spans="1:12" ht="41.25" customHeight="1" x14ac:dyDescent="0.3">
      <c r="A5" s="19">
        <v>1</v>
      </c>
      <c r="B5" s="20"/>
      <c r="C5" s="79" t="s">
        <v>34</v>
      </c>
      <c r="D5" s="77"/>
      <c r="E5" s="77"/>
      <c r="F5" s="77"/>
      <c r="G5" s="77"/>
      <c r="H5" s="77"/>
      <c r="I5" s="77"/>
      <c r="J5" s="77"/>
      <c r="K5" s="78"/>
      <c r="L5" s="18"/>
    </row>
    <row r="6" spans="1:12" ht="41.25" customHeight="1" x14ac:dyDescent="0.3">
      <c r="A6" s="19">
        <f>A5+1</f>
        <v>2</v>
      </c>
      <c r="B6" s="20"/>
      <c r="C6" s="76" t="s">
        <v>0</v>
      </c>
      <c r="D6" s="77"/>
      <c r="E6" s="77"/>
      <c r="F6" s="77"/>
      <c r="G6" s="77"/>
      <c r="H6" s="77"/>
      <c r="I6" s="77"/>
      <c r="J6" s="77"/>
      <c r="K6" s="78"/>
      <c r="L6" s="18"/>
    </row>
    <row r="7" spans="1:12" ht="52.5" customHeight="1" x14ac:dyDescent="0.3">
      <c r="A7" s="19">
        <f t="shared" ref="A7:A11" si="0">A6+1</f>
        <v>3</v>
      </c>
      <c r="B7" s="20"/>
      <c r="C7" s="76" t="s">
        <v>65</v>
      </c>
      <c r="D7" s="77"/>
      <c r="E7" s="77"/>
      <c r="F7" s="77"/>
      <c r="G7" s="77"/>
      <c r="H7" s="77"/>
      <c r="I7" s="77"/>
      <c r="J7" s="77"/>
      <c r="K7" s="78"/>
      <c r="L7" s="18"/>
    </row>
    <row r="8" spans="1:12" ht="41.25" customHeight="1" x14ac:dyDescent="0.3">
      <c r="A8" s="19">
        <f t="shared" si="0"/>
        <v>4</v>
      </c>
      <c r="B8" s="20"/>
      <c r="C8" s="76" t="s">
        <v>66</v>
      </c>
      <c r="D8" s="77"/>
      <c r="E8" s="77"/>
      <c r="F8" s="77"/>
      <c r="G8" s="77"/>
      <c r="H8" s="77"/>
      <c r="I8" s="77"/>
      <c r="J8" s="77"/>
      <c r="K8" s="78"/>
      <c r="L8" s="18"/>
    </row>
    <row r="9" spans="1:12" ht="41.25" customHeight="1" x14ac:dyDescent="0.3">
      <c r="A9" s="19">
        <f t="shared" si="0"/>
        <v>5</v>
      </c>
      <c r="B9" s="20"/>
      <c r="C9" s="76" t="s">
        <v>67</v>
      </c>
      <c r="D9" s="77"/>
      <c r="E9" s="77"/>
      <c r="F9" s="77"/>
      <c r="G9" s="77"/>
      <c r="H9" s="77"/>
      <c r="I9" s="77"/>
      <c r="J9" s="77"/>
      <c r="K9" s="78"/>
      <c r="L9" s="18"/>
    </row>
    <row r="10" spans="1:12" ht="41.25" customHeight="1" x14ac:dyDescent="0.3">
      <c r="A10" s="19">
        <f t="shared" si="0"/>
        <v>6</v>
      </c>
      <c r="B10" s="20"/>
      <c r="C10" s="76" t="s">
        <v>68</v>
      </c>
      <c r="D10" s="77"/>
      <c r="E10" s="77"/>
      <c r="F10" s="77"/>
      <c r="G10" s="77"/>
      <c r="H10" s="77"/>
      <c r="I10" s="77"/>
      <c r="J10" s="77"/>
      <c r="K10" s="78"/>
      <c r="L10" s="18"/>
    </row>
    <row r="11" spans="1:12" ht="41.25" customHeight="1" x14ac:dyDescent="0.3">
      <c r="A11" s="19">
        <f t="shared" si="0"/>
        <v>7</v>
      </c>
      <c r="B11" s="20"/>
      <c r="C11" s="76" t="s">
        <v>19</v>
      </c>
      <c r="D11" s="77"/>
      <c r="E11" s="77"/>
      <c r="F11" s="77"/>
      <c r="G11" s="77"/>
      <c r="H11" s="77"/>
      <c r="I11" s="77"/>
      <c r="J11" s="77"/>
      <c r="K11" s="78"/>
      <c r="L11" s="18"/>
    </row>
    <row r="12" spans="1:12" ht="14.25" customHeight="1" x14ac:dyDescent="0.3">
      <c r="A12" s="18"/>
      <c r="B12" s="18"/>
      <c r="C12" s="18"/>
      <c r="D12" s="18"/>
      <c r="E12" s="18"/>
      <c r="F12" s="18"/>
      <c r="G12" s="18"/>
      <c r="H12" s="18"/>
      <c r="I12" s="18"/>
      <c r="J12" s="18"/>
      <c r="K12" s="18"/>
      <c r="L12" s="18"/>
    </row>
    <row r="13" spans="1:12" ht="14.25" customHeight="1" x14ac:dyDescent="0.3">
      <c r="A13" s="18"/>
      <c r="B13" s="18"/>
      <c r="C13" s="72"/>
      <c r="D13" s="71"/>
      <c r="E13" s="71"/>
      <c r="F13" s="71"/>
      <c r="G13" s="71"/>
      <c r="H13" s="71"/>
      <c r="I13" s="71"/>
      <c r="J13" s="71"/>
      <c r="K13" s="71"/>
      <c r="L13" s="18"/>
    </row>
    <row r="14" spans="1:12" ht="18.75" customHeight="1" x14ac:dyDescent="0.3">
      <c r="A14" s="18"/>
      <c r="B14" s="18"/>
      <c r="C14" s="70" t="s">
        <v>35</v>
      </c>
      <c r="D14" s="71"/>
      <c r="E14" s="71"/>
      <c r="F14" s="71"/>
      <c r="G14" s="71"/>
      <c r="H14" s="18"/>
      <c r="I14" s="18"/>
      <c r="J14" s="18"/>
      <c r="K14" s="18"/>
      <c r="L14" s="18"/>
    </row>
    <row r="15" spans="1:12" ht="30" customHeight="1" x14ac:dyDescent="0.3">
      <c r="A15" s="18"/>
      <c r="B15" s="18"/>
      <c r="C15" s="22" t="s">
        <v>1</v>
      </c>
      <c r="D15" s="22" t="s">
        <v>2</v>
      </c>
      <c r="E15" s="22" t="s">
        <v>3</v>
      </c>
      <c r="F15" s="22" t="s">
        <v>4</v>
      </c>
      <c r="G15" s="22" t="s">
        <v>7</v>
      </c>
      <c r="H15" s="18"/>
      <c r="I15" s="18"/>
      <c r="J15" s="18"/>
      <c r="K15" s="18"/>
      <c r="L15" s="18"/>
    </row>
    <row r="16" spans="1:12" ht="120" customHeight="1" x14ac:dyDescent="0.3">
      <c r="A16" s="18"/>
      <c r="B16" s="18"/>
      <c r="C16" s="23" t="s">
        <v>8</v>
      </c>
      <c r="D16" s="23" t="s">
        <v>5</v>
      </c>
      <c r="E16" s="23" t="s">
        <v>6</v>
      </c>
      <c r="F16" s="23" t="s">
        <v>36</v>
      </c>
      <c r="G16" s="23" t="s">
        <v>69</v>
      </c>
      <c r="H16" s="18"/>
      <c r="I16" s="18"/>
      <c r="J16" s="18"/>
      <c r="K16" s="18"/>
      <c r="L16" s="18"/>
    </row>
    <row r="17" spans="1:12" ht="14.25" customHeight="1" x14ac:dyDescent="0.3">
      <c r="A17" s="18"/>
      <c r="B17" s="18"/>
      <c r="C17" s="21"/>
      <c r="D17" s="21"/>
      <c r="E17" s="21"/>
      <c r="F17" s="21"/>
      <c r="G17" s="21"/>
      <c r="H17" s="18"/>
      <c r="I17" s="18"/>
      <c r="J17" s="18"/>
      <c r="K17" s="18"/>
      <c r="L17" s="18"/>
    </row>
  </sheetData>
  <mergeCells count="11">
    <mergeCell ref="C1:K1"/>
    <mergeCell ref="C14:G14"/>
    <mergeCell ref="C13:K13"/>
    <mergeCell ref="C3:K3"/>
    <mergeCell ref="C10:K10"/>
    <mergeCell ref="C9:K9"/>
    <mergeCell ref="C5:K5"/>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78"/>
  <sheetViews>
    <sheetView zoomScaleNormal="100" workbookViewId="0">
      <selection activeCell="D10" sqref="D10:L10"/>
    </sheetView>
  </sheetViews>
  <sheetFormatPr defaultColWidth="15.109375" defaultRowHeight="14.4" x14ac:dyDescent="0.3"/>
  <cols>
    <col min="1" max="1" width="0.5546875" style="13" customWidth="1"/>
    <col min="2" max="2" width="15.6640625" style="13" customWidth="1"/>
    <col min="3" max="3" width="29.44140625" style="13" customWidth="1"/>
    <col min="4" max="4" width="43.6640625" style="13" customWidth="1"/>
    <col min="5" max="5" width="12.109375" style="13" customWidth="1"/>
    <col min="6" max="6" width="75.44140625" style="13" bestFit="1" customWidth="1"/>
    <col min="7" max="7" width="14.5546875" style="13" hidden="1" customWidth="1"/>
    <col min="8" max="8" width="19.6640625" style="50" hidden="1" customWidth="1"/>
    <col min="9" max="10" width="5.88671875" style="13" hidden="1" customWidth="1"/>
    <col min="11" max="11" width="9.88671875" style="13" hidden="1" customWidth="1"/>
    <col min="12" max="12" width="16.33203125" style="13" hidden="1" customWidth="1"/>
    <col min="13" max="13" width="35.33203125" style="13" customWidth="1"/>
    <col min="14" max="22" width="5.88671875" style="13" customWidth="1"/>
    <col min="23" max="27" width="13.33203125" style="13" customWidth="1"/>
    <col min="28" max="16384" width="15.109375" style="13"/>
  </cols>
  <sheetData>
    <row r="1" spans="1:18" ht="25.5" customHeight="1" thickBot="1" x14ac:dyDescent="0.35">
      <c r="B1" s="90" t="s">
        <v>31</v>
      </c>
      <c r="C1" s="91"/>
      <c r="D1" s="91"/>
      <c r="E1" s="91"/>
      <c r="F1" s="91"/>
      <c r="G1" s="91"/>
      <c r="H1" s="91"/>
      <c r="I1" s="91"/>
      <c r="J1" s="91"/>
      <c r="K1" s="91"/>
      <c r="L1" s="92"/>
    </row>
    <row r="2" spans="1:18" ht="15" customHeight="1" thickBot="1" x14ac:dyDescent="0.35"/>
    <row r="3" spans="1:18" ht="21" customHeight="1" thickBot="1" x14ac:dyDescent="0.35">
      <c r="B3" s="93" t="s">
        <v>37</v>
      </c>
      <c r="C3" s="94"/>
      <c r="D3" s="94"/>
      <c r="E3" s="94"/>
      <c r="F3" s="94"/>
      <c r="G3" s="94"/>
      <c r="H3" s="94"/>
      <c r="I3" s="94"/>
      <c r="J3" s="94"/>
      <c r="K3" s="94"/>
      <c r="L3" s="95"/>
    </row>
    <row r="4" spans="1:18" ht="18.600000000000001" hidden="1" thickBot="1" x14ac:dyDescent="0.35">
      <c r="B4" s="55"/>
      <c r="C4" s="56"/>
      <c r="D4" s="56"/>
      <c r="E4" s="56"/>
      <c r="F4" s="56"/>
      <c r="G4" s="44"/>
      <c r="H4" s="44"/>
      <c r="I4" s="44"/>
      <c r="J4" s="44"/>
      <c r="K4" s="44"/>
      <c r="L4" s="44"/>
    </row>
    <row r="5" spans="1:18" ht="15" hidden="1" thickTop="1" x14ac:dyDescent="0.3">
      <c r="B5" s="52">
        <v>0</v>
      </c>
      <c r="C5" s="52">
        <v>0</v>
      </c>
      <c r="D5" s="52" t="s">
        <v>9</v>
      </c>
      <c r="E5" s="52" t="s">
        <v>9</v>
      </c>
      <c r="F5" s="52"/>
      <c r="H5" s="4" t="s">
        <v>11</v>
      </c>
      <c r="I5" s="5"/>
      <c r="J5" s="6"/>
      <c r="K5" s="6"/>
      <c r="L5" s="7" t="str">
        <f>IF(AND(L6="PASS",L7="PASS"), "PASS","FAIL")</f>
        <v>PASS</v>
      </c>
    </row>
    <row r="6" spans="1:18" hidden="1" x14ac:dyDescent="0.3">
      <c r="B6" s="52">
        <v>10</v>
      </c>
      <c r="C6" s="52">
        <v>5</v>
      </c>
      <c r="D6" s="52" t="s">
        <v>20</v>
      </c>
      <c r="E6" s="52" t="s">
        <v>10</v>
      </c>
      <c r="F6" s="52"/>
      <c r="H6" s="40" t="s">
        <v>17</v>
      </c>
      <c r="I6" s="41"/>
      <c r="J6" s="42"/>
      <c r="K6" s="42"/>
      <c r="L6" s="43" t="str">
        <f>IF((OR(G16:G27)),"FAIL","PASS")</f>
        <v>PASS</v>
      </c>
    </row>
    <row r="7" spans="1:18" ht="15" hidden="1" thickBot="1" x14ac:dyDescent="0.35">
      <c r="B7" s="52"/>
      <c r="C7" s="52">
        <v>10</v>
      </c>
      <c r="D7" s="52"/>
      <c r="E7" s="52" t="s">
        <v>20</v>
      </c>
      <c r="F7" s="52"/>
      <c r="H7" s="8" t="s">
        <v>12</v>
      </c>
      <c r="I7" s="9">
        <v>100</v>
      </c>
      <c r="J7" s="25">
        <v>70</v>
      </c>
      <c r="K7" s="10">
        <f>SUM(K15)</f>
        <v>100</v>
      </c>
      <c r="L7" s="11" t="str">
        <f>IF(K7&gt;=J7,"PASS","FAIL")</f>
        <v>PASS</v>
      </c>
    </row>
    <row r="8" spans="1:18" ht="15" hidden="1" thickTop="1" x14ac:dyDescent="0.3">
      <c r="B8" s="96"/>
      <c r="C8" s="96"/>
      <c r="D8" s="96"/>
      <c r="E8" s="52"/>
      <c r="F8" s="52"/>
    </row>
    <row r="9" spans="1:18" s="46" customFormat="1" ht="14.25" customHeight="1" x14ac:dyDescent="0.3">
      <c r="C9" s="14"/>
      <c r="D9" s="14"/>
      <c r="E9" s="14"/>
      <c r="G9" s="45"/>
      <c r="H9" s="45"/>
      <c r="I9" s="47"/>
      <c r="J9" s="48"/>
      <c r="K9" s="49"/>
      <c r="L9" s="47"/>
    </row>
    <row r="10" spans="1:18" s="46" customFormat="1" ht="17.25" customHeight="1" x14ac:dyDescent="0.3">
      <c r="B10" s="86" t="s">
        <v>38</v>
      </c>
      <c r="C10" s="86"/>
      <c r="D10" s="87"/>
      <c r="E10" s="88"/>
      <c r="F10" s="88"/>
      <c r="G10" s="88"/>
      <c r="H10" s="88"/>
      <c r="I10" s="88"/>
      <c r="J10" s="88"/>
      <c r="K10" s="88"/>
      <c r="L10" s="89"/>
    </row>
    <row r="11" spans="1:18" ht="13.5" customHeight="1" thickBot="1" x14ac:dyDescent="0.35"/>
    <row r="12" spans="1:18" ht="18" customHeight="1" thickTop="1" thickBot="1" x14ac:dyDescent="0.35">
      <c r="B12" s="80" t="s">
        <v>33</v>
      </c>
      <c r="C12" s="81"/>
      <c r="D12" s="81"/>
      <c r="E12" s="81"/>
      <c r="F12" s="81"/>
      <c r="G12" s="81"/>
      <c r="H12" s="81"/>
      <c r="I12" s="81"/>
      <c r="J12" s="81"/>
      <c r="K12" s="81"/>
      <c r="L12" s="82"/>
    </row>
    <row r="13" spans="1:18" ht="49.5" customHeight="1" thickBot="1" x14ac:dyDescent="0.35">
      <c r="B13" s="59" t="s">
        <v>1</v>
      </c>
      <c r="C13" s="60" t="s">
        <v>2</v>
      </c>
      <c r="D13" s="61" t="s">
        <v>3</v>
      </c>
      <c r="E13" s="62" t="s">
        <v>4</v>
      </c>
      <c r="F13" s="63" t="s">
        <v>13</v>
      </c>
      <c r="G13" s="64" t="s">
        <v>18</v>
      </c>
      <c r="H13" s="64"/>
      <c r="I13" s="65" t="s">
        <v>30</v>
      </c>
      <c r="J13" s="65" t="s">
        <v>7</v>
      </c>
      <c r="K13" s="65" t="s">
        <v>14</v>
      </c>
      <c r="L13" s="66"/>
      <c r="M13" s="12"/>
      <c r="O13" s="57"/>
      <c r="P13" s="57"/>
      <c r="Q13" s="57"/>
      <c r="R13" s="57"/>
    </row>
    <row r="14" spans="1:18" ht="21" customHeight="1" thickBot="1" x14ac:dyDescent="0.35">
      <c r="B14" s="97"/>
      <c r="C14" s="98"/>
      <c r="D14" s="98"/>
      <c r="E14" s="98"/>
      <c r="F14" s="98"/>
      <c r="G14" s="98"/>
      <c r="H14" s="98"/>
      <c r="I14" s="98"/>
      <c r="J14" s="98"/>
      <c r="K14" s="98"/>
      <c r="L14" s="99"/>
      <c r="O14" s="57"/>
      <c r="P14" s="57"/>
      <c r="Q14" s="57"/>
      <c r="R14" s="57"/>
    </row>
    <row r="15" spans="1:18" ht="15" customHeight="1" thickBot="1" x14ac:dyDescent="0.35">
      <c r="A15" s="15"/>
      <c r="B15" s="83" t="s">
        <v>16</v>
      </c>
      <c r="C15" s="84"/>
      <c r="D15" s="84"/>
      <c r="E15" s="84"/>
      <c r="F15" s="85"/>
      <c r="G15" s="1">
        <f>C6</f>
        <v>5</v>
      </c>
      <c r="H15" s="1"/>
      <c r="I15" s="1">
        <f>COUNT(J16:J27)*10</f>
        <v>120</v>
      </c>
      <c r="J15" s="2">
        <f>SUM(J16:J27)</f>
        <v>120</v>
      </c>
      <c r="K15" s="2">
        <f>J15/I15*100</f>
        <v>100</v>
      </c>
      <c r="L15" s="16"/>
      <c r="M15" s="15"/>
      <c r="O15" s="57"/>
      <c r="P15" s="57"/>
      <c r="Q15" s="57"/>
      <c r="R15" s="57"/>
    </row>
    <row r="16" spans="1:18" ht="66" x14ac:dyDescent="0.3">
      <c r="B16" s="24" t="s">
        <v>22</v>
      </c>
      <c r="C16" s="30" t="s">
        <v>40</v>
      </c>
      <c r="D16" s="31" t="s">
        <v>44</v>
      </c>
      <c r="E16" s="26"/>
      <c r="F16" s="26"/>
      <c r="G16" s="3" t="b">
        <f>J16&lt;$G$15</f>
        <v>0</v>
      </c>
      <c r="H16" s="37"/>
      <c r="I16" s="27"/>
      <c r="J16" s="29">
        <v>10</v>
      </c>
      <c r="K16" s="28"/>
      <c r="L16" s="17"/>
      <c r="O16" s="57"/>
      <c r="P16" s="58"/>
      <c r="Q16" s="57"/>
      <c r="R16" s="57"/>
    </row>
    <row r="17" spans="2:18" ht="184.8" x14ac:dyDescent="0.3">
      <c r="B17" s="53" t="s">
        <v>23</v>
      </c>
      <c r="C17" s="54" t="s">
        <v>39</v>
      </c>
      <c r="D17" s="54" t="s">
        <v>53</v>
      </c>
      <c r="E17" s="36"/>
      <c r="F17" s="26"/>
      <c r="G17" s="32" t="b">
        <f>J17&lt;$G$15</f>
        <v>0</v>
      </c>
      <c r="H17" s="37"/>
      <c r="I17" s="27"/>
      <c r="J17" s="39">
        <v>10</v>
      </c>
      <c r="K17" s="28"/>
      <c r="L17" s="17"/>
      <c r="O17" s="57"/>
      <c r="P17" s="57"/>
      <c r="Q17" s="57"/>
      <c r="R17" s="57"/>
    </row>
    <row r="18" spans="2:18" ht="145.19999999999999" x14ac:dyDescent="0.3">
      <c r="B18" s="53" t="s">
        <v>26</v>
      </c>
      <c r="C18" s="54" t="s">
        <v>45</v>
      </c>
      <c r="D18" s="54" t="s">
        <v>46</v>
      </c>
      <c r="E18" s="36"/>
      <c r="F18" s="36"/>
      <c r="G18" s="32" t="b">
        <f>J18&lt;$G$15</f>
        <v>0</v>
      </c>
      <c r="H18" s="37"/>
      <c r="I18" s="37"/>
      <c r="J18" s="39">
        <v>10</v>
      </c>
      <c r="K18" s="38"/>
      <c r="L18" s="33"/>
    </row>
    <row r="19" spans="2:18" ht="118.8" x14ac:dyDescent="0.3">
      <c r="B19" s="35" t="s">
        <v>25</v>
      </c>
      <c r="C19" s="34" t="s">
        <v>47</v>
      </c>
      <c r="D19" s="34" t="s">
        <v>48</v>
      </c>
      <c r="E19" s="36"/>
      <c r="F19" s="36"/>
      <c r="G19" s="32" t="b">
        <f>J19&lt;$G$15</f>
        <v>0</v>
      </c>
      <c r="H19" s="37"/>
      <c r="I19" s="37"/>
      <c r="J19" s="39">
        <v>10</v>
      </c>
      <c r="K19" s="38"/>
      <c r="L19" s="33"/>
    </row>
    <row r="20" spans="2:18" ht="118.8" x14ac:dyDescent="0.3">
      <c r="B20" s="35" t="s">
        <v>27</v>
      </c>
      <c r="C20" s="34" t="s">
        <v>54</v>
      </c>
      <c r="D20" s="34" t="s">
        <v>55</v>
      </c>
      <c r="E20" s="36"/>
      <c r="F20" s="36"/>
      <c r="G20" s="32" t="b">
        <f>J20&lt;$G$15</f>
        <v>0</v>
      </c>
      <c r="H20" s="37"/>
      <c r="I20" s="37"/>
      <c r="J20" s="39">
        <v>10</v>
      </c>
      <c r="K20" s="38"/>
      <c r="L20" s="33"/>
    </row>
    <row r="21" spans="2:18" ht="145.19999999999999" x14ac:dyDescent="0.3">
      <c r="B21" s="35" t="s">
        <v>24</v>
      </c>
      <c r="C21" s="34" t="s">
        <v>56</v>
      </c>
      <c r="D21" s="34" t="s">
        <v>49</v>
      </c>
      <c r="E21" s="36"/>
      <c r="F21" s="36"/>
      <c r="G21" s="32" t="b">
        <f t="shared" ref="G21" si="0">J21&lt;$G$15</f>
        <v>0</v>
      </c>
      <c r="H21" s="37"/>
      <c r="I21" s="37"/>
      <c r="J21" s="39">
        <v>10</v>
      </c>
      <c r="K21" s="38"/>
      <c r="L21" s="33"/>
    </row>
    <row r="22" spans="2:18" ht="224.4" x14ac:dyDescent="0.3">
      <c r="B22" s="35" t="s">
        <v>28</v>
      </c>
      <c r="C22" s="34" t="s">
        <v>57</v>
      </c>
      <c r="D22" s="34" t="s">
        <v>50</v>
      </c>
      <c r="E22" s="36"/>
      <c r="F22" s="36"/>
      <c r="G22" s="32" t="b">
        <f t="shared" ref="G22" si="1">J22&lt;$G$15</f>
        <v>0</v>
      </c>
      <c r="H22" s="37"/>
      <c r="I22" s="37"/>
      <c r="J22" s="39">
        <v>10</v>
      </c>
      <c r="K22" s="38"/>
      <c r="L22" s="33"/>
    </row>
    <row r="23" spans="2:18" ht="158.4" x14ac:dyDescent="0.3">
      <c r="B23" s="35" t="s">
        <v>32</v>
      </c>
      <c r="C23" s="34" t="s">
        <v>41</v>
      </c>
      <c r="D23" s="34" t="s">
        <v>58</v>
      </c>
      <c r="E23" s="36"/>
      <c r="F23" s="36"/>
      <c r="G23" s="32" t="b">
        <f>J23&lt;$G$15</f>
        <v>0</v>
      </c>
      <c r="H23" s="37"/>
      <c r="I23" s="37"/>
      <c r="J23" s="39">
        <v>10</v>
      </c>
      <c r="K23" s="38"/>
      <c r="L23" s="33"/>
    </row>
    <row r="24" spans="2:18" ht="171.6" x14ac:dyDescent="0.3">
      <c r="B24" s="35" t="s">
        <v>42</v>
      </c>
      <c r="C24" s="34" t="s">
        <v>62</v>
      </c>
      <c r="D24" s="34" t="s">
        <v>51</v>
      </c>
      <c r="E24" s="36"/>
      <c r="F24" s="36"/>
      <c r="G24" s="32" t="b">
        <f t="shared" ref="G24" si="2">J24&lt;$G$15</f>
        <v>0</v>
      </c>
      <c r="H24" s="37"/>
      <c r="I24" s="37"/>
      <c r="J24" s="39">
        <v>10</v>
      </c>
      <c r="K24" s="38"/>
      <c r="L24" s="33"/>
    </row>
    <row r="25" spans="2:18" ht="184.8" x14ac:dyDescent="0.3">
      <c r="B25" s="35" t="s">
        <v>63</v>
      </c>
      <c r="C25" s="34" t="s">
        <v>64</v>
      </c>
      <c r="D25" s="51" t="s">
        <v>61</v>
      </c>
      <c r="E25" s="36"/>
      <c r="F25" s="36"/>
      <c r="G25" s="32" t="b">
        <f t="shared" ref="G25" si="3">J25&lt;$G$15</f>
        <v>0</v>
      </c>
      <c r="H25" s="37"/>
      <c r="I25" s="37"/>
      <c r="J25" s="39">
        <v>10</v>
      </c>
      <c r="K25" s="38"/>
      <c r="L25" s="33"/>
    </row>
    <row r="26" spans="2:18" s="50" customFormat="1" ht="145.19999999999999" x14ac:dyDescent="0.3">
      <c r="B26" s="35" t="s">
        <v>29</v>
      </c>
      <c r="C26" s="34" t="s">
        <v>43</v>
      </c>
      <c r="D26" s="51" t="s">
        <v>59</v>
      </c>
      <c r="E26" s="36"/>
      <c r="F26" s="36"/>
      <c r="G26" s="32" t="b">
        <f t="shared" ref="G26" si="4">J26&lt;$G$15</f>
        <v>0</v>
      </c>
      <c r="H26" s="37"/>
      <c r="I26" s="37"/>
      <c r="J26" s="39">
        <v>10</v>
      </c>
      <c r="K26" s="38"/>
      <c r="L26" s="33"/>
    </row>
    <row r="27" spans="2:18" ht="211.2" x14ac:dyDescent="0.3">
      <c r="B27" s="35" t="s">
        <v>15</v>
      </c>
      <c r="C27" s="34" t="s">
        <v>52</v>
      </c>
      <c r="D27" s="54" t="s">
        <v>60</v>
      </c>
      <c r="E27" s="36"/>
      <c r="F27" s="36"/>
      <c r="G27" s="32" t="b">
        <f>J27&lt;$G$15</f>
        <v>0</v>
      </c>
      <c r="H27" s="37"/>
      <c r="I27" s="37"/>
      <c r="J27" s="39">
        <v>10</v>
      </c>
      <c r="K27" s="38"/>
      <c r="L27" s="33"/>
    </row>
    <row r="29" spans="2:18" ht="14.25" customHeight="1" x14ac:dyDescent="0.3"/>
    <row r="30" spans="2:18" ht="13.5" customHeight="1" x14ac:dyDescent="0.3"/>
    <row r="31" spans="2:18" ht="13.5" customHeight="1" x14ac:dyDescent="0.3"/>
    <row r="32" spans="2:18"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sheetData>
  <mergeCells count="8">
    <mergeCell ref="B12:L12"/>
    <mergeCell ref="B15:F15"/>
    <mergeCell ref="B10:C10"/>
    <mergeCell ref="D10:L10"/>
    <mergeCell ref="B1:L1"/>
    <mergeCell ref="B3:L3"/>
    <mergeCell ref="B8:D8"/>
    <mergeCell ref="B14:L14"/>
  </mergeCells>
  <dataValidations count="4">
    <dataValidation type="list" allowBlank="1" showErrorMessage="1" sqref="J17:J19 J21:J22 J24:J27" xr:uid="{00000000-0002-0000-0100-000000000000}">
      <formula1>$C$5:$C$7</formula1>
    </dataValidation>
    <dataValidation type="list" allowBlank="1" showErrorMessage="1" sqref="E17:E19 E21:E22 E24:E27" xr:uid="{00000000-0002-0000-0100-000001000000}">
      <formula1>$E$5:$E$7</formula1>
    </dataValidation>
    <dataValidation type="list" allowBlank="1" showErrorMessage="1" sqref="J16 J23 J20" xr:uid="{00000000-0002-0000-0100-000002000000}">
      <formula1>$B$5:$B$6</formula1>
    </dataValidation>
    <dataValidation type="list" allowBlank="1" showErrorMessage="1" sqref="E16 E23 E20" xr:uid="{00000000-0002-0000-0100-000003000000}">
      <formula1>$D$5:$D$6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cols>
    <col min="1" max="1" width="9.10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Response Instructions</vt:lpstr>
      <vt:lpstr>UKZN PMB to TERACO DBN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AMakan</dc:creator>
  <cp:lastModifiedBy>Unathi Manda</cp:lastModifiedBy>
  <cp:lastPrinted>2016-08-02T06:47:16Z</cp:lastPrinted>
  <dcterms:created xsi:type="dcterms:W3CDTF">2016-07-27T12:52:31Z</dcterms:created>
  <dcterms:modified xsi:type="dcterms:W3CDTF">2021-04-20T13:09:45Z</dcterms:modified>
</cp:coreProperties>
</file>