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C:\Users\LPillay1\Desktop\ARC Cedara managed bandwidth link\RFP\SSC\"/>
    </mc:Choice>
  </mc:AlternateContent>
  <xr:revisionPtr revIDLastSave="0" documentId="13_ncr:1_{74D01BD8-FBC3-4A25-9A53-8A8AC1692027}"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UKZN PMB to ARC CEDARA  "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34" l="1"/>
  <c r="J30" i="34" s="1"/>
  <c r="I29" i="34"/>
  <c r="I28" i="34"/>
  <c r="I27" i="34"/>
  <c r="J27" i="34" s="1"/>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G29" i="34" l="1"/>
  <c r="J29" i="34"/>
  <c r="G28" i="34"/>
  <c r="J28" i="34"/>
  <c r="J17" i="34"/>
  <c r="G17" i="34"/>
  <c r="J14" i="34"/>
  <c r="J10" i="34" s="1"/>
  <c r="K9" i="34" s="1"/>
  <c r="G19" i="34"/>
  <c r="G21" i="34"/>
  <c r="G23" i="34"/>
  <c r="G25" i="34"/>
  <c r="G27" i="34"/>
  <c r="G18" i="34"/>
  <c r="G20" i="34"/>
  <c r="G22" i="34"/>
  <c r="G24" i="34"/>
  <c r="G26" i="34"/>
  <c r="G30" i="34"/>
  <c r="G16" i="34"/>
  <c r="I31" i="34"/>
  <c r="J15" i="34"/>
  <c r="J31" i="34" l="1"/>
  <c r="K8" i="34"/>
  <c r="K7" i="34" s="1"/>
  <c r="A7" i="1" l="1"/>
  <c r="A8" i="1" s="1"/>
  <c r="A9" i="1" s="1"/>
  <c r="A10" i="1" s="1"/>
  <c r="A11" i="1" s="1"/>
</calcChain>
</file>

<file path=xl/sharedStrings.xml><?xml version="1.0" encoding="utf-8"?>
<sst xmlns="http://schemas.openxmlformats.org/spreadsheetml/2006/main" count="93" uniqueCount="86">
  <si>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</si>
  <si>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</si>
  <si>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</si>
  <si>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</si>
  <si>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</si>
  <si>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</si>
  <si>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</si>
  <si>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</si>
  <si>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</si>
  <si>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</si>
  <si>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</si>
  <si>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</si>
  <si>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</si>
  <si>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</si>
  <si>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</si>
  <si>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</si>
  <si>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</si>
  <si>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</si>
  <si>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</si>
  <si>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</si>
  <si>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</si>
  <si>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</si>
  <si>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</si>
  <si>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</si>
  <si>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</si>
  <si>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</si>
  <si>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</si>
  <si>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</si>
  <si>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</si>
  <si>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</si>
  <si>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</si>
  <si>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</si>
  <si>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</si>
  <si>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</si>
  <si>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</si>
  <si>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</si>
  <si>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</si>
  <si>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Infrastructure shared with other services provided to SANReN</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</si>
  <si>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</si>
  <si>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</si>
  <si>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</si>
  <si>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</si>
  <si>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</si>
  <si>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</si>
  <si>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</si>
  <si>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</si>
  <si>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</si>
  <si>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</si>
  <si>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</si>
  <si>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</si>
  <si>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</si>
  <si>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</si>
  <si>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</si>
  <si>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</si>
  <si>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</si>
  <si>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</si>
  <si>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</si>
  <si>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</si>
  <si>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</si>
  <si>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</si>
  <si>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</si>
  <si>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</si>
  <si>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Committed Link capacity rate of 1Gbps</t>
  </si>
  <si>
    <t>Bidders are to explicitly state the capacity they will provide for the link in the summary response column.</t>
  </si>
  <si>
    <t>Bidders will comply if the proposed circuit comply with 1Gbps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</si>
  <si>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to provide a diagram or a detailed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</si>
  <si>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(a score of 0, 5 or 10 will be given to bidders based on their response)
No diagram or description provided = 0
High level diagram with description provided = 5
Detailed diagram and description detailed enough to understand the physical routing and shared infrastructure between each of the links provided = 10</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</si>
  <si>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1Gbps circuit between the specified end points.  If a bidder leases the required circuit from a bidder that has existing infrastrucure, this can be counted as existing infrastrucure.</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</si>
  <si>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</si>
  <si>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</si>
  <si>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</si>
  <si>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</si>
  <si>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r>
      <t>Bidders must indicate in the summary column whether the circuit that they are proposing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</si>
  <si>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r>
      <t xml:space="preserve">Bidders will comply if there is no shared infrastructure for the circuit in this proposal and other circuits that the bidder themselves provided to SANReN in other tenders, or if details of the shared infrastructure for the circuit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Bidders will comply if there is no shared infrastructure for the circuit in this proposal and other circuits that the bidder themselves provided to SANReN in other tenders, or if details of the shared infrastructure for the circuit in this proposal and other circuits that the bidder themselves provided to SANReN in other tenders is provided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</si>
  <si>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</si>
  <si>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Ethernet handoff with  1000BASE
-LX (LAN) PHY interface</t>
  </si>
  <si>
    <t>Bidders must respond with a "Comply" in the response column. In so doing, the bidder commits to supply 1Gbps Ethernet handoffs on the 1000BASE-LX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</si>
  <si>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1Gbps Ethernet handoffs on the 1000BASE-LX (LAN) PHY interface = 10
No responce = 0</t>
  </si>
  <si>
    <t>End-to-end service quality is managed with an availability of 98% per link</t>
  </si>
  <si>
    <t>Bidders will comply if they commit to maintain a link availability of at least 98%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quarterly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</si>
  <si>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</si>
  <si>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 xml:space="preserve">University of Kwazulu Natal (Pietermaritzburg) to Agricultural Research Council  (Pietermaritzburg) </t>
  </si>
  <si>
    <r>
      <t xml:space="preserve">Bidders must submit a summary of the link delivery dates in the summary column. Bidders must select "Comply" if they can deliver the link within </t>
    </r>
    <r>
      <rPr>
        <b/>
        <sz val="10"/>
        <rFont val="Arial"/>
        <family val="2"/>
      </rPr>
      <t>3</t>
    </r>
    <r>
      <rPr>
        <sz val="10"/>
        <rFont val="Arial"/>
        <family val="2"/>
      </rPr>
      <t xml:space="preserve"> months from when the contract is signed. Bidders must select "Partial Comply" if they can deliver the link within </t>
    </r>
    <r>
      <rPr>
        <b/>
        <sz val="10"/>
        <rFont val="Arial"/>
        <family val="2"/>
      </rPr>
      <t>6</t>
    </r>
    <r>
      <rPr>
        <sz val="10"/>
        <rFont val="Arial"/>
        <family val="2"/>
      </rPr>
      <t xml:space="preserve"> months from when the contract is signed. Bidders must select Do Not Comply" if they cannot deliver the link within </t>
    </r>
    <r>
      <rPr>
        <b/>
        <sz val="10"/>
        <rFont val="Arial"/>
        <family val="2"/>
      </rPr>
      <t>6</t>
    </r>
    <r>
      <rPr>
        <sz val="10"/>
        <rFont val="Arial"/>
        <family val="2"/>
      </rPr>
      <t xml:space="preserve"> months from when the contract is signed.</t>
    </r>
  </si>
  <si>
    <r>
      <t xml:space="preserve">Bidders will receive a compliance score if they can deliver the link within </t>
    </r>
    <r>
      <rPr>
        <b/>
        <sz val="10"/>
        <rFont val="Arial"/>
        <family val="2"/>
      </rPr>
      <t>3</t>
    </r>
    <r>
      <rPr>
        <sz val="10"/>
        <rFont val="Arial"/>
        <family val="2"/>
      </rPr>
      <t xml:space="preserve"> months from when the contract is signed = 10
Bidders will receive a partial-compliance score if they can deliver the link within </t>
    </r>
    <r>
      <rPr>
        <b/>
        <sz val="10"/>
        <rFont val="Arial"/>
        <family val="2"/>
      </rPr>
      <t>6</t>
    </r>
    <r>
      <rPr>
        <sz val="10"/>
        <rFont val="Arial"/>
        <family val="2"/>
      </rPr>
      <t xml:space="preserve"> months from when the contract is signed = 5
Bidders will receive a non-compliance score if they do not provide link delivery dates in the summary column/Project Plan or if they cannot deliver the link within </t>
    </r>
    <r>
      <rPr>
        <b/>
        <sz val="10"/>
        <rFont val="Arial"/>
        <family val="2"/>
      </rPr>
      <t>6</t>
    </r>
    <r>
      <rPr>
        <sz val="10"/>
        <rFont val="Arial"/>
        <family val="2"/>
      </rPr>
      <t xml:space="preserve"> months from when the contract is signed =0
</t>
    </r>
    <r>
      <rPr>
        <b/>
        <sz val="10"/>
        <rFont val="Arial"/>
        <family val="2"/>
      </rPr>
      <t>(a score of 0, 5 or 10 will be given to bidders based on their response)</t>
    </r>
  </si>
  <si>
    <r>
      <rPr>
        <b/>
        <sz val="14"/>
        <rFont val="Calibri"/>
        <family val="2"/>
        <scheme val="minor"/>
      </rPr>
      <t>3636/21/06/2024</t>
    </r>
    <r>
      <rPr>
        <b/>
        <sz val="14"/>
        <color rgb="FF000000"/>
        <rFont val="Calibri"/>
        <family val="2"/>
        <scheme val="minor"/>
      </rPr>
      <t xml:space="preserve"> - Managed Bandwidth Link for the South African National Research Network (SANReN) Connectivity to  Agricultural Research Council(ARC) in Pietermaritzburg  </t>
    </r>
  </si>
  <si>
    <t xml:space="preserve">3636/21/06/2024 - Managed Bandwidth Link for the South African National Research Network (SANReN) Connectivity to  Agricultural Research Council (ARC) in Pietermaritzburg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</si>
</sst>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3" fillId="0" borderId="0" applyFont="0" applyFill="0" applyBorder="0" applyAlignment="0" applyProtection="0"/>
    <xf numFmtId="0" fontId="13" fillId="0" borderId="0"/>
  </cellStyleXfs>
  <cellXfs count="81">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20" fillId="0" borderId="0" xfId="0" applyFont="1" applyAlignment="1">
      <alignment vertical="center"/>
    </xf>
    <xf numFmtId="0" fontId="18" fillId="0" borderId="5" xfId="0" applyFont="1" applyBorder="1" applyAlignment="1">
      <alignment horizontal="left" vertical="center"/>
    </xf>
    <xf numFmtId="0" fontId="18" fillId="3"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left" vertical="center"/>
    </xf>
    <xf numFmtId="0" fontId="18" fillId="3" borderId="19" xfId="0" applyFont="1" applyFill="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left" vertical="center"/>
    </xf>
    <xf numFmtId="0" fontId="18" fillId="3" borderId="22" xfId="0" applyFont="1" applyFill="1" applyBorder="1" applyAlignment="1">
      <alignment horizontal="center" vertical="center"/>
    </xf>
    <xf numFmtId="164" fontId="18" fillId="3" borderId="22" xfId="0" applyNumberFormat="1" applyFont="1" applyFill="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left" vertical="center"/>
    </xf>
    <xf numFmtId="9" fontId="18" fillId="0" borderId="9" xfId="0" applyNumberFormat="1" applyFont="1" applyBorder="1" applyAlignment="1">
      <alignment horizontal="center" vertical="center"/>
    </xf>
    <xf numFmtId="164" fontId="18" fillId="0" borderId="9" xfId="1" applyNumberFormat="1" applyFont="1" applyBorder="1" applyAlignment="1" applyProtection="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8" fillId="4" borderId="18" xfId="0" applyFont="1" applyFill="1" applyBorder="1" applyAlignment="1">
      <alignment horizontal="center" vertical="center" wrapText="1"/>
    </xf>
    <xf numFmtId="10" fontId="18" fillId="4" borderId="18" xfId="0" applyNumberFormat="1" applyFont="1" applyFill="1" applyBorder="1" applyAlignment="1">
      <alignment horizontal="center" vertical="center" wrapText="1"/>
    </xf>
    <xf numFmtId="1" fontId="18" fillId="5" borderId="18" xfId="0" applyNumberFormat="1" applyFont="1" applyFill="1" applyBorder="1" applyAlignment="1">
      <alignment horizontal="center" vertical="center" wrapText="1"/>
    </xf>
    <xf numFmtId="164" fontId="18" fillId="5" borderId="18" xfId="1" applyNumberFormat="1" applyFont="1" applyFill="1" applyBorder="1" applyAlignment="1" applyProtection="1">
      <alignment horizontal="center" vertical="center" wrapText="1"/>
    </xf>
    <xf numFmtId="0" fontId="18"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5" fillId="3" borderId="18" xfId="0" applyFont="1" applyFill="1" applyBorder="1" applyAlignment="1">
      <alignment horizontal="center" vertical="center" wrapText="1"/>
    </xf>
    <xf numFmtId="10" fontId="15" fillId="3" borderId="18" xfId="1" applyNumberFormat="1" applyFont="1" applyFill="1" applyBorder="1" applyAlignment="1" applyProtection="1">
      <alignment horizontal="center" vertical="center" wrapText="1"/>
    </xf>
    <xf numFmtId="0" fontId="15" fillId="7" borderId="0" xfId="0" applyFont="1" applyFill="1" applyAlignment="1">
      <alignment vertical="center"/>
    </xf>
    <xf numFmtId="49" fontId="18" fillId="8" borderId="18" xfId="0" applyNumberFormat="1" applyFont="1" applyFill="1" applyBorder="1" applyAlignment="1">
      <alignment horizontal="center" vertical="center" wrapText="1"/>
    </xf>
    <xf numFmtId="49" fontId="18" fillId="8" borderId="18" xfId="0" applyNumberFormat="1" applyFont="1" applyFill="1" applyBorder="1" applyAlignment="1">
      <alignment horizontal="left" vertical="center" wrapText="1"/>
    </xf>
    <xf numFmtId="0" fontId="18"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5" fillId="11" borderId="18" xfId="0" applyFont="1" applyFill="1" applyBorder="1" applyAlignment="1">
      <alignment horizontal="center" vertical="center" wrapText="1"/>
    </xf>
    <xf numFmtId="0" fontId="19"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8" fillId="4" borderId="18" xfId="0" applyNumberFormat="1" applyFont="1" applyFill="1" applyBorder="1" applyAlignment="1">
      <alignment horizontal="left" vertical="center" wrapText="1"/>
    </xf>
    <xf numFmtId="0" fontId="19" fillId="0" borderId="18" xfId="0" applyFont="1" applyBorder="1" applyAlignment="1">
      <alignment vertical="center"/>
    </xf>
    <xf numFmtId="0" fontId="16" fillId="6" borderId="12"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16" fillId="6" borderId="14" xfId="0" applyFont="1" applyFill="1" applyBorder="1" applyAlignment="1" applyProtection="1">
      <alignment horizontal="center" vertical="center" wrapText="1"/>
      <protection locked="0"/>
    </xf>
    <xf numFmtId="0" fontId="15" fillId="0" borderId="0" xfId="0" applyFont="1" applyAlignment="1">
      <alignment horizontal="center" vertical="center"/>
    </xf>
    <xf numFmtId="49" fontId="18" fillId="8" borderId="12" xfId="0" applyNumberFormat="1" applyFont="1" applyFill="1" applyBorder="1" applyAlignment="1">
      <alignment horizontal="center" vertical="center" wrapText="1"/>
    </xf>
    <xf numFmtId="49" fontId="18" fillId="8" borderId="14" xfId="0" applyNumberFormat="1" applyFont="1" applyFill="1" applyBorder="1" applyAlignment="1">
      <alignment horizontal="center" vertical="center" wrapText="1"/>
    </xf>
    <xf numFmtId="0" fontId="15" fillId="9" borderId="12"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protection locked="0"/>
    </xf>
    <xf numFmtId="0" fontId="15" fillId="9" borderId="14" xfId="0" applyFont="1" applyFill="1" applyBorder="1" applyAlignment="1" applyProtection="1">
      <alignment horizontal="center" vertical="center"/>
      <protection locked="0"/>
    </xf>
    <xf numFmtId="49" fontId="18" fillId="8" borderId="18" xfId="0" applyNumberFormat="1" applyFont="1" applyFill="1" applyBorder="1" applyAlignment="1">
      <alignment horizontal="center" vertical="center" wrapText="1"/>
    </xf>
    <xf numFmtId="0" fontId="19" fillId="7" borderId="18" xfId="0" applyFont="1" applyFill="1" applyBorder="1" applyAlignment="1">
      <alignment vertical="center"/>
    </xf>
    <xf numFmtId="0" fontId="18" fillId="0" borderId="0" xfId="0" applyFont="1" applyAlignment="1">
      <alignment horizontal="center" vertical="center" wrapText="1"/>
    </xf>
    <xf numFmtId="0" fontId="18"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5" sqref="C5:K5"/>
    </sheetView>
  </sheetViews>
  <sheetFormatPr defaultColWidth="15.08984375" defaultRowHeight="15" customHeight="1" x14ac:dyDescent="0.35"/>
  <cols>
    <col min="1" max="1" width="3" style="1" bestFit="1" customWidth="1"/>
    <col min="2" max="2" width="0.453125" style="1" customWidth="1"/>
    <col min="3" max="6" width="21.089843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08984375" style="1"/>
  </cols>
  <sheetData>
    <row r="1" spans="1:12" ht="25.5" customHeight="1" thickBot="1" x14ac:dyDescent="0.4">
      <c r="C1" s="52" t="s">
        <v>84</v>
      </c>
      <c r="D1" s="53"/>
      <c r="E1" s="53"/>
      <c r="F1" s="53"/>
      <c r="G1" s="53"/>
      <c r="H1" s="53"/>
      <c r="I1" s="53"/>
      <c r="J1" s="53"/>
      <c r="K1" s="54"/>
    </row>
    <row r="3" spans="1:12" ht="27" customHeight="1" x14ac:dyDescent="0.35">
      <c r="A3" s="2"/>
      <c r="B3" s="2"/>
      <c r="C3" s="58" t="s">
        <v>0</v>
      </c>
      <c r="D3" s="59"/>
      <c r="E3" s="59"/>
      <c r="F3" s="59"/>
      <c r="G3" s="59"/>
      <c r="H3" s="59"/>
      <c r="I3" s="59"/>
      <c r="J3" s="59"/>
      <c r="K3" s="60"/>
      <c r="L3" s="2"/>
    </row>
    <row r="4" spans="1:12" ht="14.25" customHeight="1" x14ac:dyDescent="0.35">
      <c r="A4" s="2"/>
      <c r="B4" s="2"/>
      <c r="C4" s="2"/>
      <c r="D4" s="2"/>
      <c r="E4" s="2"/>
      <c r="F4" s="2"/>
      <c r="G4" s="2"/>
      <c r="H4" s="2"/>
      <c r="I4" s="2"/>
      <c r="J4" s="2"/>
      <c r="K4" s="2"/>
      <c r="L4" s="2"/>
    </row>
    <row r="5" spans="1:12" ht="41.25" customHeight="1" x14ac:dyDescent="0.35">
      <c r="A5" s="3">
        <v>1</v>
      </c>
      <c r="B5" s="4"/>
      <c r="C5" s="61" t="s">
        <v>1</v>
      </c>
      <c r="D5" s="62"/>
      <c r="E5" s="62"/>
      <c r="F5" s="62"/>
      <c r="G5" s="62"/>
      <c r="H5" s="62"/>
      <c r="I5" s="62"/>
      <c r="J5" s="62"/>
      <c r="K5" s="63"/>
      <c r="L5" s="2"/>
    </row>
    <row r="6" spans="1:12" ht="41.25" customHeight="1" x14ac:dyDescent="0.35">
      <c r="A6" s="3">
        <f>A5+1</f>
        <v>2</v>
      </c>
      <c r="B6" s="4"/>
      <c r="C6" s="64" t="s">
        <v>2</v>
      </c>
      <c r="D6" s="62"/>
      <c r="E6" s="62"/>
      <c r="F6" s="62"/>
      <c r="G6" s="62"/>
      <c r="H6" s="62"/>
      <c r="I6" s="62"/>
      <c r="J6" s="62"/>
      <c r="K6" s="63"/>
      <c r="L6" s="2"/>
    </row>
    <row r="7" spans="1:12" ht="41.25" customHeight="1" x14ac:dyDescent="0.35">
      <c r="A7" s="3">
        <f t="shared" ref="A7:A11" si="0">A6+1</f>
        <v>3</v>
      </c>
      <c r="B7" s="4"/>
      <c r="C7" s="64" t="s">
        <v>53</v>
      </c>
      <c r="D7" s="62"/>
      <c r="E7" s="62"/>
      <c r="F7" s="62"/>
      <c r="G7" s="62"/>
      <c r="H7" s="62"/>
      <c r="I7" s="62"/>
      <c r="J7" s="62"/>
      <c r="K7" s="63"/>
      <c r="L7" s="2"/>
    </row>
    <row r="8" spans="1:12" ht="41.25" customHeight="1" x14ac:dyDescent="0.35">
      <c r="A8" s="8">
        <f t="shared" si="0"/>
        <v>4</v>
      </c>
      <c r="B8" s="9"/>
      <c r="C8" s="64" t="s">
        <v>3</v>
      </c>
      <c r="D8" s="62"/>
      <c r="E8" s="62"/>
      <c r="F8" s="62"/>
      <c r="G8" s="62"/>
      <c r="H8" s="62"/>
      <c r="I8" s="62"/>
      <c r="J8" s="62"/>
      <c r="K8" s="63"/>
    </row>
    <row r="9" spans="1:12" ht="41.25" customHeight="1" x14ac:dyDescent="0.35">
      <c r="A9" s="8">
        <f t="shared" si="0"/>
        <v>5</v>
      </c>
      <c r="B9" s="9"/>
      <c r="C9" s="65" t="s">
        <v>4</v>
      </c>
      <c r="D9" s="62"/>
      <c r="E9" s="62"/>
      <c r="F9" s="62"/>
      <c r="G9" s="62"/>
      <c r="H9" s="62"/>
      <c r="I9" s="62"/>
      <c r="J9" s="62"/>
      <c r="K9" s="63"/>
    </row>
    <row r="10" spans="1:12" ht="41.25" customHeight="1" x14ac:dyDescent="0.35">
      <c r="A10" s="3">
        <f t="shared" si="0"/>
        <v>6</v>
      </c>
      <c r="B10" s="4"/>
      <c r="C10" s="64" t="s">
        <v>5</v>
      </c>
      <c r="D10" s="62"/>
      <c r="E10" s="62"/>
      <c r="F10" s="62"/>
      <c r="G10" s="62"/>
      <c r="H10" s="62"/>
      <c r="I10" s="62"/>
      <c r="J10" s="62"/>
      <c r="K10" s="63"/>
      <c r="L10" s="2"/>
    </row>
    <row r="11" spans="1:12" ht="41.25" customHeight="1" x14ac:dyDescent="0.35">
      <c r="A11" s="3">
        <f t="shared" si="0"/>
        <v>7</v>
      </c>
      <c r="B11" s="4"/>
      <c r="C11" s="64" t="s">
        <v>6</v>
      </c>
      <c r="D11" s="62"/>
      <c r="E11" s="62"/>
      <c r="F11" s="62"/>
      <c r="G11" s="62"/>
      <c r="H11" s="62"/>
      <c r="I11" s="62"/>
      <c r="J11" s="62"/>
      <c r="K11" s="63"/>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7"/>
      <c r="D13" s="56"/>
      <c r="E13" s="56"/>
      <c r="F13" s="56"/>
      <c r="G13" s="56"/>
      <c r="H13" s="56"/>
      <c r="I13" s="56"/>
      <c r="J13" s="56"/>
      <c r="K13" s="56"/>
      <c r="L13" s="2"/>
    </row>
    <row r="14" spans="1:12" ht="18.75" customHeight="1" x14ac:dyDescent="0.35">
      <c r="A14" s="2"/>
      <c r="B14" s="2"/>
      <c r="C14" s="55" t="s">
        <v>7</v>
      </c>
      <c r="D14" s="56"/>
      <c r="E14" s="56"/>
      <c r="F14" s="56"/>
      <c r="G14" s="56"/>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tabSelected="1" topLeftCell="D15" zoomScale="70" zoomScaleNormal="70" workbookViewId="0">
      <selection activeCell="D10" sqref="D10"/>
    </sheetView>
  </sheetViews>
  <sheetFormatPr defaultColWidth="15.08984375" defaultRowHeight="14" x14ac:dyDescent="0.35"/>
  <cols>
    <col min="1" max="1" width="8.089843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08984375" style="10" customWidth="1"/>
    <col min="12" max="12" width="1.453125" style="10" customWidth="1"/>
    <col min="13" max="21" width="5.453125" style="10" customWidth="1"/>
    <col min="22" max="26" width="13.453125" style="10" customWidth="1"/>
    <col min="27" max="16384" width="15.08984375" style="10"/>
  </cols>
  <sheetData>
    <row r="1" spans="1:12" ht="18" customHeight="1" x14ac:dyDescent="0.35">
      <c r="B1" s="68" t="s">
        <v>85</v>
      </c>
      <c r="C1" s="69"/>
      <c r="D1" s="69"/>
      <c r="E1" s="69"/>
      <c r="F1" s="69"/>
      <c r="G1" s="69"/>
      <c r="H1" s="69"/>
      <c r="I1" s="69"/>
      <c r="J1" s="69"/>
      <c r="K1" s="70"/>
    </row>
    <row r="3" spans="1:12" ht="18" customHeight="1" x14ac:dyDescent="0.35">
      <c r="B3" s="79" t="s">
        <v>81</v>
      </c>
      <c r="C3" s="80"/>
      <c r="D3" s="80"/>
      <c r="E3" s="80"/>
      <c r="F3" s="80"/>
      <c r="G3" s="80"/>
      <c r="H3" s="80"/>
      <c r="I3" s="80"/>
      <c r="J3" s="80"/>
      <c r="K3" s="80"/>
    </row>
    <row r="4" spans="1:12" x14ac:dyDescent="0.35">
      <c r="B4" s="71"/>
      <c r="C4" s="71"/>
      <c r="D4" s="71"/>
      <c r="E4" s="71"/>
      <c r="F4" s="71"/>
      <c r="G4" s="71"/>
      <c r="H4" s="71"/>
      <c r="I4" s="71"/>
      <c r="J4" s="71"/>
      <c r="K4" s="71"/>
    </row>
    <row r="5" spans="1:12" x14ac:dyDescent="0.35">
      <c r="B5" s="72" t="s">
        <v>18</v>
      </c>
      <c r="C5" s="73"/>
      <c r="D5" s="74"/>
      <c r="E5" s="75"/>
      <c r="F5" s="75"/>
      <c r="G5" s="75"/>
      <c r="H5" s="75"/>
      <c r="I5" s="75"/>
      <c r="J5" s="75"/>
      <c r="K5" s="76"/>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IF((OR(G15:G30)),"FAIL","PASS")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54</v>
      </c>
    </row>
    <row r="11" spans="1:12" x14ac:dyDescent="0.35">
      <c r="A11" s="47"/>
      <c r="B11" s="47"/>
      <c r="C11" s="47"/>
      <c r="D11" s="47"/>
      <c r="E11" s="47"/>
    </row>
    <row r="12" spans="1:12" x14ac:dyDescent="0.35">
      <c r="A12" s="38"/>
      <c r="B12" s="77" t="s">
        <v>27</v>
      </c>
      <c r="C12" s="78"/>
      <c r="D12" s="78"/>
      <c r="E12" s="78"/>
      <c r="F12" s="78"/>
      <c r="G12" s="78"/>
      <c r="H12" s="78"/>
      <c r="I12" s="78"/>
      <c r="J12" s="78"/>
      <c r="K12" s="78"/>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66" t="s">
        <v>32</v>
      </c>
      <c r="C14" s="67"/>
      <c r="D14" s="67"/>
      <c r="E14" s="67"/>
      <c r="F14" s="67"/>
      <c r="G14" s="29">
        <v>5</v>
      </c>
      <c r="H14" s="30">
        <f>SUM(H15:H30)</f>
        <v>1</v>
      </c>
      <c r="I14" s="31"/>
      <c r="J14" s="32">
        <f>SUMPRODUCT(I15:I30,H15:H30)/10</f>
        <v>0</v>
      </c>
      <c r="K14" s="33"/>
      <c r="L14" s="28"/>
    </row>
    <row r="15" spans="1:12" ht="112.5" x14ac:dyDescent="0.35">
      <c r="B15" s="34" t="s">
        <v>62</v>
      </c>
      <c r="C15" s="35" t="s">
        <v>63</v>
      </c>
      <c r="D15" s="35" t="s">
        <v>64</v>
      </c>
      <c r="E15" s="42"/>
      <c r="F15" s="43"/>
      <c r="G15" s="36" t="b">
        <f>I15&lt;$G$14</f>
        <v>0</v>
      </c>
      <c r="H15" s="37">
        <v>0.08</v>
      </c>
      <c r="I15" s="46" t="b">
        <f t="shared" ref="I15:I29" si="0" xml:space="preserve"> IF(E15 = "Comply",10,IF(E15 = "Partial Compliance", 5, IF(E15 = "Do Not Comply", 0)))</f>
        <v>0</v>
      </c>
      <c r="J15" s="36">
        <f>H15*10*I15</f>
        <v>0</v>
      </c>
      <c r="K15" s="36"/>
    </row>
    <row r="16" spans="1:12" ht="251.5" customHeight="1" x14ac:dyDescent="0.35">
      <c r="B16" s="35" t="s">
        <v>33</v>
      </c>
      <c r="C16" s="35" t="s">
        <v>65</v>
      </c>
      <c r="D16" s="35" t="s">
        <v>66</v>
      </c>
      <c r="E16" s="42"/>
      <c r="F16" s="43"/>
      <c r="G16" s="36" t="b">
        <f>I16&lt;$G$14</f>
        <v>0</v>
      </c>
      <c r="H16" s="37">
        <v>0.08</v>
      </c>
      <c r="I16" s="46" t="b">
        <f t="shared" si="0"/>
        <v>0</v>
      </c>
      <c r="J16" s="36">
        <f t="shared" ref="J16:J29" si="1">H16*10*I16</f>
        <v>0</v>
      </c>
      <c r="K16" s="36"/>
    </row>
    <row r="17" spans="2:11" ht="125.5" x14ac:dyDescent="0.35">
      <c r="B17" s="34" t="s">
        <v>34</v>
      </c>
      <c r="C17" s="34" t="s">
        <v>67</v>
      </c>
      <c r="D17" s="35" t="s">
        <v>68</v>
      </c>
      <c r="E17" s="42"/>
      <c r="F17" s="43"/>
      <c r="G17" s="36" t="b">
        <f>I17&lt;$G$14</f>
        <v>0</v>
      </c>
      <c r="H17" s="37">
        <v>0.08</v>
      </c>
      <c r="I17" s="46" t="b">
        <f t="shared" si="0"/>
        <v>0</v>
      </c>
      <c r="J17" s="36">
        <f t="shared" si="1"/>
        <v>0</v>
      </c>
      <c r="K17" s="36"/>
    </row>
    <row r="18" spans="2:11" ht="126.5" x14ac:dyDescent="0.35">
      <c r="B18" s="35" t="s">
        <v>35</v>
      </c>
      <c r="C18" s="34" t="s">
        <v>69</v>
      </c>
      <c r="D18" s="50" t="s">
        <v>59</v>
      </c>
      <c r="E18" s="42"/>
      <c r="F18" s="43"/>
      <c r="G18" s="36" t="b">
        <f t="shared" ref="G18:G30" si="2">I18&lt;$G$14</f>
        <v>0</v>
      </c>
      <c r="H18" s="37">
        <v>0.08</v>
      </c>
      <c r="I18" s="46" t="b">
        <f t="shared" si="0"/>
        <v>0</v>
      </c>
      <c r="J18" s="36">
        <f t="shared" si="1"/>
        <v>0</v>
      </c>
      <c r="K18" s="36"/>
    </row>
    <row r="19" spans="2:11" ht="173.5" customHeight="1" x14ac:dyDescent="0.35">
      <c r="B19" s="35" t="s">
        <v>36</v>
      </c>
      <c r="C19" s="34" t="s">
        <v>70</v>
      </c>
      <c r="D19" s="35" t="s">
        <v>71</v>
      </c>
      <c r="E19" s="42"/>
      <c r="F19" s="43"/>
      <c r="G19" s="36" t="b">
        <f t="shared" si="2"/>
        <v>0</v>
      </c>
      <c r="H19" s="37">
        <v>0.08</v>
      </c>
      <c r="I19" s="46" t="b">
        <f t="shared" si="0"/>
        <v>0</v>
      </c>
      <c r="J19" s="36">
        <f t="shared" si="1"/>
        <v>0</v>
      </c>
      <c r="K19" s="36"/>
    </row>
    <row r="20" spans="2:11" ht="205.5" customHeight="1" x14ac:dyDescent="0.35">
      <c r="B20" s="34" t="s">
        <v>37</v>
      </c>
      <c r="C20" s="34" t="s">
        <v>72</v>
      </c>
      <c r="D20" s="35" t="s">
        <v>73</v>
      </c>
      <c r="E20" s="42"/>
      <c r="F20" s="43"/>
      <c r="G20" s="36" t="b">
        <f t="shared" si="2"/>
        <v>0</v>
      </c>
      <c r="H20" s="37">
        <v>0.08</v>
      </c>
      <c r="I20" s="46" t="b">
        <f t="shared" si="0"/>
        <v>0</v>
      </c>
      <c r="J20" s="36">
        <f t="shared" si="1"/>
        <v>0</v>
      </c>
      <c r="K20" s="36"/>
    </row>
    <row r="21" spans="2:11" ht="163.5" x14ac:dyDescent="0.35">
      <c r="B21" s="34" t="s">
        <v>38</v>
      </c>
      <c r="C21" s="34" t="s">
        <v>39</v>
      </c>
      <c r="D21" s="35" t="s">
        <v>55</v>
      </c>
      <c r="E21" s="42"/>
      <c r="F21" s="43"/>
      <c r="G21" s="36" t="b">
        <f t="shared" si="2"/>
        <v>0</v>
      </c>
      <c r="H21" s="37">
        <v>0.04</v>
      </c>
      <c r="I21" s="46" t="b">
        <f t="shared" si="0"/>
        <v>0</v>
      </c>
      <c r="J21" s="36">
        <f t="shared" si="1"/>
        <v>0</v>
      </c>
      <c r="K21" s="36"/>
    </row>
    <row r="22" spans="2:11" ht="126" x14ac:dyDescent="0.35">
      <c r="B22" s="34" t="s">
        <v>40</v>
      </c>
      <c r="C22" s="34" t="s">
        <v>41</v>
      </c>
      <c r="D22" s="35" t="s">
        <v>56</v>
      </c>
      <c r="E22" s="42"/>
      <c r="F22" s="43"/>
      <c r="G22" s="36" t="b">
        <f t="shared" si="2"/>
        <v>0</v>
      </c>
      <c r="H22" s="37">
        <v>0.04</v>
      </c>
      <c r="I22" s="46" t="b">
        <f t="shared" si="0"/>
        <v>0</v>
      </c>
      <c r="J22" s="36">
        <f t="shared" si="1"/>
        <v>0</v>
      </c>
      <c r="K22" s="36"/>
    </row>
    <row r="23" spans="2:11" ht="126.5" x14ac:dyDescent="0.35">
      <c r="B23" s="34" t="s">
        <v>42</v>
      </c>
      <c r="C23" s="34" t="s">
        <v>43</v>
      </c>
      <c r="D23" s="35" t="s">
        <v>60</v>
      </c>
      <c r="E23" s="42"/>
      <c r="F23" s="43"/>
      <c r="G23" s="36" t="b">
        <f t="shared" si="2"/>
        <v>0</v>
      </c>
      <c r="H23" s="37">
        <v>0.04</v>
      </c>
      <c r="I23" s="46" t="b">
        <f t="shared" si="0"/>
        <v>0</v>
      </c>
      <c r="J23" s="36">
        <f t="shared" si="1"/>
        <v>0</v>
      </c>
      <c r="K23" s="36"/>
    </row>
    <row r="24" spans="2:11" ht="126" x14ac:dyDescent="0.35">
      <c r="B24" s="34" t="s">
        <v>44</v>
      </c>
      <c r="C24" s="34" t="s">
        <v>45</v>
      </c>
      <c r="D24" s="35" t="s">
        <v>57</v>
      </c>
      <c r="E24" s="42"/>
      <c r="F24" s="43"/>
      <c r="G24" s="36" t="b">
        <f t="shared" si="2"/>
        <v>0</v>
      </c>
      <c r="H24" s="37">
        <v>0.04</v>
      </c>
      <c r="I24" s="46" t="b">
        <f t="shared" si="0"/>
        <v>0</v>
      </c>
      <c r="J24" s="36">
        <f t="shared" si="1"/>
        <v>0</v>
      </c>
      <c r="K24" s="36"/>
    </row>
    <row r="25" spans="2:11" ht="125" x14ac:dyDescent="0.35">
      <c r="B25" s="34" t="s">
        <v>75</v>
      </c>
      <c r="C25" s="34" t="s">
        <v>76</v>
      </c>
      <c r="D25" s="35" t="s">
        <v>77</v>
      </c>
      <c r="E25" s="42"/>
      <c r="F25" s="43"/>
      <c r="G25" s="36" t="b">
        <f t="shared" si="2"/>
        <v>0</v>
      </c>
      <c r="H25" s="37">
        <v>0.04</v>
      </c>
      <c r="I25" s="46" t="b">
        <f t="shared" si="0"/>
        <v>0</v>
      </c>
      <c r="J25" s="36">
        <f t="shared" si="1"/>
        <v>0</v>
      </c>
      <c r="K25" s="36"/>
    </row>
    <row r="26" spans="2:11" ht="255.5" customHeight="1" x14ac:dyDescent="0.35">
      <c r="B26" s="35" t="s">
        <v>78</v>
      </c>
      <c r="C26" s="35" t="s">
        <v>46</v>
      </c>
      <c r="D26" s="35" t="s">
        <v>79</v>
      </c>
      <c r="E26" s="42"/>
      <c r="F26" s="43"/>
      <c r="G26" s="36" t="b">
        <f t="shared" si="2"/>
        <v>0</v>
      </c>
      <c r="H26" s="37">
        <v>0.08</v>
      </c>
      <c r="I26" s="46" t="b">
        <f t="shared" si="0"/>
        <v>0</v>
      </c>
      <c r="J26" s="36">
        <f t="shared" si="1"/>
        <v>0</v>
      </c>
      <c r="K26" s="36"/>
    </row>
    <row r="27" spans="2:11" ht="132" customHeight="1" x14ac:dyDescent="0.35">
      <c r="B27" s="34" t="s">
        <v>47</v>
      </c>
      <c r="C27" s="34" t="s">
        <v>74</v>
      </c>
      <c r="D27" s="35" t="s">
        <v>58</v>
      </c>
      <c r="E27" s="42"/>
      <c r="F27" s="43"/>
      <c r="G27" s="36" t="b">
        <f t="shared" si="2"/>
        <v>0</v>
      </c>
      <c r="H27" s="37">
        <v>0.08</v>
      </c>
      <c r="I27" s="46" t="b">
        <f t="shared" si="0"/>
        <v>0</v>
      </c>
      <c r="J27" s="36">
        <f t="shared" si="1"/>
        <v>0</v>
      </c>
      <c r="K27" s="36"/>
    </row>
    <row r="28" spans="2:11" ht="141.5" customHeight="1" x14ac:dyDescent="0.35">
      <c r="B28" s="44" t="s">
        <v>48</v>
      </c>
      <c r="C28" s="51" t="s">
        <v>82</v>
      </c>
      <c r="D28" s="51" t="s">
        <v>83</v>
      </c>
      <c r="E28" s="42"/>
      <c r="F28" s="43"/>
      <c r="G28" s="36" t="b">
        <f t="shared" si="2"/>
        <v>0</v>
      </c>
      <c r="H28" s="37">
        <v>0.08</v>
      </c>
      <c r="I28" s="46" t="b">
        <f t="shared" si="0"/>
        <v>0</v>
      </c>
      <c r="J28" s="36">
        <f t="shared" si="1"/>
        <v>0</v>
      </c>
      <c r="K28" s="36"/>
    </row>
    <row r="29" spans="2:11" ht="171" customHeight="1" x14ac:dyDescent="0.35">
      <c r="B29" s="44" t="s">
        <v>49</v>
      </c>
      <c r="C29" s="45" t="s">
        <v>50</v>
      </c>
      <c r="D29" s="51" t="s">
        <v>80</v>
      </c>
      <c r="E29" s="42"/>
      <c r="F29" s="43"/>
      <c r="G29" s="36" t="b">
        <f t="shared" si="2"/>
        <v>0</v>
      </c>
      <c r="H29" s="37">
        <v>0.04</v>
      </c>
      <c r="I29" s="46" t="b">
        <f t="shared" si="0"/>
        <v>0</v>
      </c>
      <c r="J29" s="36">
        <f t="shared" si="1"/>
        <v>0</v>
      </c>
      <c r="K29" s="36"/>
    </row>
    <row r="30" spans="2:11" ht="171" customHeight="1" x14ac:dyDescent="0.35">
      <c r="B30" s="34" t="s">
        <v>51</v>
      </c>
      <c r="C30" s="35" t="s">
        <v>52</v>
      </c>
      <c r="D30" s="35" t="s">
        <v>61</v>
      </c>
      <c r="E30" s="42"/>
      <c r="F30" s="43"/>
      <c r="G30" s="36" t="b">
        <f t="shared" si="2"/>
        <v>0</v>
      </c>
      <c r="H30" s="37">
        <v>0.04</v>
      </c>
      <c r="I30" s="46" t="b">
        <f xml:space="preserve"> IF(E30 = "Comply",10,IF(E30 = "Partial Compliance", 5, IF(E30 = "Do Not Comply", 0)))</f>
        <v>0</v>
      </c>
      <c r="J30" s="36">
        <f>H30*10*I30</f>
        <v>0</v>
      </c>
      <c r="K30" s="36"/>
    </row>
    <row r="31" spans="2:11" x14ac:dyDescent="0.35">
      <c r="I31" s="10">
        <f>SUM(I15:I30)</f>
        <v>0</v>
      </c>
      <c r="J31" s="10">
        <f>SUM(J15:J30)</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E20" xr:uid="{00000000-0002-0000-0100-000000000000}">
      <formula1>$E$7:$E$8</formula1>
    </dataValidation>
    <dataValidation type="list" allowBlank="1" showErrorMessage="1" sqref="E26:E30 E16:E17" xr:uid="{00000000-0002-0000-0100-000001000000}">
      <formula1>$E$7:$E$9</formula1>
    </dataValidation>
    <dataValidation type="list" allowBlank="1" showErrorMessage="1" sqref="E15 E21:E25 E18" xr:uid="{00000000-0002-0000-0100-000002000000}">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UKZN PMB to ARC CEDARA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2024-06-07T09:09:51Z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