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00" tabRatio="958" activeTab="0"/>
  </bookViews>
  <sheets>
    <sheet name="P&amp;G(1)" sheetId="1" r:id="rId1"/>
    <sheet name="Distribution Boards(2)" sheetId="2" r:id="rId2"/>
    <sheet name="Cables Building 9(3)" sheetId="3" r:id="rId3"/>
    <sheet name="Sleeves (4)" sheetId="4" r:id="rId4"/>
    <sheet name="Earthing (5)" sheetId="5" r:id="rId5"/>
    <sheet name="Fire Alarm (11)" sheetId="6" state="hidden" r:id="rId6"/>
    <sheet name="Auditorium Equipment(13)" sheetId="7" state="hidden" r:id="rId7"/>
    <sheet name="Bulk Electrical (6)" sheetId="8" r:id="rId8"/>
    <sheet name="Decommissioning (7)" sheetId="9" r:id="rId9"/>
    <sheet name="Diesel Tank (8)" sheetId="10" r:id="rId10"/>
    <sheet name="Summary" sheetId="11" r:id="rId11"/>
  </sheets>
  <definedNames>
    <definedName name="_xlnm.Print_Area" localSheetId="7">#N/A</definedName>
    <definedName name="_xlnm.Print_Area" localSheetId="2">#N/A</definedName>
    <definedName name="_xlnm.Print_Area" localSheetId="8">#N/A</definedName>
    <definedName name="_xlnm.Print_Area" localSheetId="9">#N/A</definedName>
    <definedName name="_xlnm.Print_Area" localSheetId="1">#N/A</definedName>
    <definedName name="_xlnm.Print_Area" localSheetId="4">#N/A</definedName>
    <definedName name="_xlnm.Print_Area" localSheetId="0">#N/A</definedName>
    <definedName name="_xlnm.Print_Area" localSheetId="3">#N/A</definedName>
    <definedName name="_xlnm.Print_Area" localSheetId="10">#N/A</definedName>
  </definedNames>
  <calcPr fullCalcOnLoad="1"/>
</workbook>
</file>

<file path=xl/comments6.xml><?xml version="1.0" encoding="utf-8"?>
<comments xmlns="http://schemas.openxmlformats.org/spreadsheetml/2006/main">
  <authors>
    <author>nico</author>
  </authors>
  <commentList>
    <comment ref="E13" authorId="0">
      <text>
        <r>
          <rPr>
            <b/>
            <sz val="8"/>
            <rFont val="Tahoma"/>
            <family val="2"/>
          </rPr>
          <t>nico:</t>
        </r>
        <r>
          <rPr>
            <sz val="8"/>
            <rFont val="Tahoma"/>
            <family val="2"/>
          </rPr>
          <t xml:space="preserve">
</t>
        </r>
      </text>
    </comment>
  </commentList>
</comments>
</file>

<file path=xl/sharedStrings.xml><?xml version="1.0" encoding="utf-8"?>
<sst xmlns="http://schemas.openxmlformats.org/spreadsheetml/2006/main" count="559" uniqueCount="363">
  <si>
    <t>Item</t>
  </si>
  <si>
    <t>Description</t>
  </si>
  <si>
    <t>Qty</t>
  </si>
  <si>
    <t>Sum</t>
  </si>
  <si>
    <t>BILL OF QUANTITIES AND SUMMARY OF PRICES</t>
  </si>
  <si>
    <t>PRELIMINARY AND GENERAL CHARGES</t>
  </si>
  <si>
    <t>ITEM</t>
  </si>
  <si>
    <t>DESCRIPTION</t>
  </si>
  <si>
    <t>UNIT</t>
  </si>
  <si>
    <t>QTY</t>
  </si>
  <si>
    <t>RATE</t>
  </si>
  <si>
    <t xml:space="preserve">   TOTAL</t>
  </si>
  <si>
    <t>MATERIAL</t>
  </si>
  <si>
    <t>LABOUR</t>
  </si>
  <si>
    <t>FIXED CHARGE ITEMS</t>
  </si>
  <si>
    <t>GENERAL</t>
  </si>
  <si>
    <t>PERMITS AND NOTICES</t>
  </si>
  <si>
    <t>DEFECTS LIABILITY</t>
  </si>
  <si>
    <t>TIME RELATED ITEMS</t>
  </si>
  <si>
    <t>STORAGE</t>
  </si>
  <si>
    <t>Mnth</t>
  </si>
  <si>
    <t>SUPERVISION</t>
  </si>
  <si>
    <t>TRANSPORT</t>
  </si>
  <si>
    <t>OTHER TIME RELATED ITEMS</t>
  </si>
  <si>
    <t>Specify and cost all other time related items</t>
  </si>
  <si>
    <t>not listed elsewhere as well as the period for</t>
  </si>
  <si>
    <t>which these items will be applicable</t>
  </si>
  <si>
    <t>PROVISIONAL AMOUNTS</t>
  </si>
  <si>
    <t>Allow for a Provisional Amount for the works</t>
  </si>
  <si>
    <t>to be used as directed by the Engineer for</t>
  </si>
  <si>
    <t>items not allowed for in the Bill of Quantities</t>
  </si>
  <si>
    <t xml:space="preserve">Allow for Procurement, Transport to site and </t>
  </si>
  <si>
    <t>(Tenderer to indicate profit margin and price</t>
  </si>
  <si>
    <t>Material Rate</t>
  </si>
  <si>
    <t>Total</t>
  </si>
  <si>
    <t>Unit</t>
  </si>
  <si>
    <t>Labour Rate</t>
  </si>
  <si>
    <t>Bedding as per specification</t>
  </si>
  <si>
    <t>Ea</t>
  </si>
  <si>
    <t>m</t>
  </si>
  <si>
    <t>Genl</t>
  </si>
  <si>
    <t>PVC Conduit, Boxes and acccessories</t>
  </si>
  <si>
    <t>20 mm² PVC Conduit in concrete or fixed in ceilings</t>
  </si>
  <si>
    <t>BILL NO. 4</t>
  </si>
  <si>
    <t>BILL NO. 2</t>
  </si>
  <si>
    <t>TOTAL OF SECTION  CARRIED TO SUMMARY</t>
  </si>
  <si>
    <t>(Unit prize required for each item)</t>
  </si>
  <si>
    <t>50 mm² Round PVC conduit box with cover</t>
  </si>
  <si>
    <t>Earthing and lightning protection:</t>
  </si>
  <si>
    <t>Measuring of earth resistance by an earthing specialist and issuing of a report</t>
  </si>
  <si>
    <t>EARTHING , BONDING AND LIGHTNING PROTECTION</t>
  </si>
  <si>
    <t>100 x 50 x 50 mm² Deep galvanized box</t>
  </si>
  <si>
    <t>Ground Floor</t>
  </si>
  <si>
    <t>First Floor</t>
  </si>
  <si>
    <t>50 x 50 x 50 mm² Deep galvanized box</t>
  </si>
  <si>
    <t xml:space="preserve">Basement </t>
  </si>
  <si>
    <t>Provisional Amount for Day works</t>
  </si>
  <si>
    <t>accordingly to day works amount)</t>
  </si>
  <si>
    <t>Total Bill No. 11 carried forward to Summary</t>
  </si>
  <si>
    <t>BILL NO. 11:</t>
  </si>
  <si>
    <t>FIRE ALARM INSTALLATION</t>
  </si>
  <si>
    <t>Control System</t>
  </si>
  <si>
    <t>Total Bill No. 12 carried forward to Summary</t>
  </si>
  <si>
    <t>Supply, Install and commision fire protection system for the kitchen canopy, simmular to the Piranha R-102</t>
  </si>
  <si>
    <t>BILL NO. 13:</t>
  </si>
  <si>
    <t>SUPPLY, INSTALLATION AND COMMISIONING OF SOUND AND VIDEO EQUIPMENT FOR THE AUDITORIUM</t>
  </si>
  <si>
    <t>Video Equipment</t>
  </si>
  <si>
    <t>Audio Equipment</t>
  </si>
  <si>
    <t>Call point surface mount back box</t>
  </si>
  <si>
    <t>Heat detector - 25ºC to 70ºC</t>
  </si>
  <si>
    <t>Photo Electric smoke detector</t>
  </si>
  <si>
    <t>Sounder Base</t>
  </si>
  <si>
    <t>Loop Power Beacon</t>
  </si>
  <si>
    <t>2 core fire cable</t>
  </si>
  <si>
    <t>3 Pair Twisted mylar screened cable</t>
  </si>
  <si>
    <t>FC loop -service tool- program detectors</t>
  </si>
  <si>
    <t>2.1.1</t>
  </si>
  <si>
    <t>2.1.2</t>
  </si>
  <si>
    <t>5.1.1</t>
  </si>
  <si>
    <t>5.1.2</t>
  </si>
  <si>
    <t>11.1.1</t>
  </si>
  <si>
    <t>11.1.2</t>
  </si>
  <si>
    <t>11.1.3</t>
  </si>
  <si>
    <t>11.1.4</t>
  </si>
  <si>
    <t>11.1.5</t>
  </si>
  <si>
    <t>11.1.6</t>
  </si>
  <si>
    <t>11.1.7</t>
  </si>
  <si>
    <t>11.1.8</t>
  </si>
  <si>
    <t>11.1.9</t>
  </si>
  <si>
    <t>11.1.10</t>
  </si>
  <si>
    <t>11.1.11</t>
  </si>
  <si>
    <t>11.1.12</t>
  </si>
  <si>
    <t>11.1.13</t>
  </si>
  <si>
    <t>11.3.1</t>
  </si>
  <si>
    <t>11.3.2</t>
  </si>
  <si>
    <t>11.3.3</t>
  </si>
  <si>
    <t>11.3.4</t>
  </si>
  <si>
    <t>11.3.5</t>
  </si>
  <si>
    <t>11.3.6</t>
  </si>
  <si>
    <t>300 x 300 x 100 mm² Deep galvanized box</t>
  </si>
  <si>
    <t>Supply, Install and commision fire alarm/protection system , simmular to Fire Class 500 System or approved.</t>
  </si>
  <si>
    <t>11.1.14</t>
  </si>
  <si>
    <t xml:space="preserve">Fireclass software 2.0 </t>
  </si>
  <si>
    <t>Indoor Call Point / Class break unit</t>
  </si>
  <si>
    <t>Universal Mounting Base for detectors</t>
  </si>
  <si>
    <t>Fire Control Panel (2 loop panel (Slave))</t>
  </si>
  <si>
    <t>Fire Control Panel (1 loop panel (Master))</t>
  </si>
  <si>
    <t xml:space="preserve">Loop Isolator </t>
  </si>
  <si>
    <t>Design, supply and install lightning protection and earthing system as per general and detail specifications document.</t>
  </si>
  <si>
    <t>For the supply, installation and commissioning of Audio, Control and Video equipment:</t>
  </si>
  <si>
    <t>Standard Lens Option</t>
  </si>
  <si>
    <t>Custom Made Presentation Points</t>
  </si>
  <si>
    <t>Professional DVD Player</t>
  </si>
  <si>
    <t>Professional Rack Mount CD Player</t>
  </si>
  <si>
    <t>12In 8Out Digital Sound Processor</t>
  </si>
  <si>
    <t>8In Echo Cancellation with Hybrid</t>
  </si>
  <si>
    <t>500W Continuous line Array Element</t>
  </si>
  <si>
    <t>Extension Subwoofer Module for 70J</t>
  </si>
  <si>
    <t>50 cm Straight Line Array Module(Side Fill)</t>
  </si>
  <si>
    <t>Sound Delay Speakers</t>
  </si>
  <si>
    <t>Professional Power Amplifier</t>
  </si>
  <si>
    <t>Professional Power Amplifier (Control29AV)</t>
  </si>
  <si>
    <t>Professional Power Amplifier (CBT-50LA)</t>
  </si>
  <si>
    <t>Wireless UHF Radio Microphones</t>
  </si>
  <si>
    <t>Professional Lapel Microphone System</t>
  </si>
  <si>
    <t>Headworm Radio Microphone System</t>
  </si>
  <si>
    <t>4Channel Active Antennae Combiner/Splitter</t>
  </si>
  <si>
    <t>Professional Gooseneck Microphone</t>
  </si>
  <si>
    <t>Feedback Suppression Devices</t>
  </si>
  <si>
    <t>Custom Panels for 3 Point Access</t>
  </si>
  <si>
    <t>Central Control System</t>
  </si>
  <si>
    <t>Wireless Touch Panel</t>
  </si>
  <si>
    <t>Docking Station for Touch Panel</t>
  </si>
  <si>
    <t>Automatic VGA Switcher</t>
  </si>
  <si>
    <t>Audio Distribution Amplifier</t>
  </si>
  <si>
    <t>Installation and Cabling</t>
  </si>
  <si>
    <t>Programming, Commisioning and Testing</t>
  </si>
  <si>
    <t>Training and Handover.</t>
  </si>
  <si>
    <t>6 months Support and maintanance contract</t>
  </si>
  <si>
    <t>13.3.1</t>
  </si>
  <si>
    <t>13.3.2</t>
  </si>
  <si>
    <t>13.3.3</t>
  </si>
  <si>
    <t>13.3.4</t>
  </si>
  <si>
    <t>13.3.5</t>
  </si>
  <si>
    <t>13.2.1</t>
  </si>
  <si>
    <t>13.2.2</t>
  </si>
  <si>
    <t>13.2.3</t>
  </si>
  <si>
    <t>13.2.4</t>
  </si>
  <si>
    <t>13.2.5</t>
  </si>
  <si>
    <t>13.2.6</t>
  </si>
  <si>
    <t>13.2.7</t>
  </si>
  <si>
    <t>13.2.8</t>
  </si>
  <si>
    <t>13.2.9</t>
  </si>
  <si>
    <t>13.2.10</t>
  </si>
  <si>
    <t>13.2.11</t>
  </si>
  <si>
    <t>13.2.12</t>
  </si>
  <si>
    <t>13.2.13</t>
  </si>
  <si>
    <t>13.2.14</t>
  </si>
  <si>
    <t>13.2.15</t>
  </si>
  <si>
    <t>13.2.16</t>
  </si>
  <si>
    <t>13.1.1</t>
  </si>
  <si>
    <t>13.1.2</t>
  </si>
  <si>
    <t>13.1.3</t>
  </si>
  <si>
    <t>13.1.4</t>
  </si>
  <si>
    <t>13.1.5</t>
  </si>
  <si>
    <t>6000 Lumen, XGA Data Projector</t>
  </si>
  <si>
    <t>BILL NO. 1</t>
  </si>
  <si>
    <t>2.2.1</t>
  </si>
  <si>
    <t>BILL NO. 5</t>
  </si>
  <si>
    <t>BILL NO. 6</t>
  </si>
  <si>
    <t>6.1.1</t>
  </si>
  <si>
    <t>Issuing of a report</t>
  </si>
  <si>
    <t>ELECTRICAL EQUIPMENT</t>
  </si>
  <si>
    <t>BILL 01</t>
  </si>
  <si>
    <t>BILL 02</t>
  </si>
  <si>
    <t>BILL 03</t>
  </si>
  <si>
    <t>BILL 04</t>
  </si>
  <si>
    <t>BILL 05</t>
  </si>
  <si>
    <t>BILL 06</t>
  </si>
  <si>
    <t>BILL 07</t>
  </si>
  <si>
    <t>P&amp;G</t>
  </si>
  <si>
    <t>Sub Total</t>
  </si>
  <si>
    <t>SUB TOTAL</t>
  </si>
  <si>
    <t>TOTAL</t>
  </si>
  <si>
    <t>Profit:__12__%</t>
  </si>
  <si>
    <t>CABLES AND CONDUCTORS</t>
  </si>
  <si>
    <t>Bare Copper Earth Wire installed with cable.</t>
  </si>
  <si>
    <t>For the supply and instalation of the following BCEW  with the 4 Core PVC insulated PVC Bedded SWA PVC sheathed 600/1000V copper cables as specified.</t>
  </si>
  <si>
    <t>Rehabilitation of groundworks</t>
  </si>
  <si>
    <t>ADDITIONAL ITEMS</t>
  </si>
  <si>
    <t>Any additional Items that the tenderer would wish to specify and not listed elsware</t>
  </si>
  <si>
    <t>All notices and signs as per the OHAS act</t>
  </si>
  <si>
    <t>Design supply and installation of the full earthing system for the site</t>
  </si>
  <si>
    <t>Measuring of earth resistivity over the site</t>
  </si>
  <si>
    <t>Issuing of earthing Certificates</t>
  </si>
  <si>
    <t>ea</t>
  </si>
  <si>
    <t>each</t>
  </si>
  <si>
    <t>SLEEVING</t>
  </si>
  <si>
    <t>SLEEVES</t>
  </si>
  <si>
    <t>For the supply and installation of the following sleeves</t>
  </si>
  <si>
    <t>BILL NO. 3</t>
  </si>
  <si>
    <t>4.1.1</t>
  </si>
  <si>
    <t>4.1.2</t>
  </si>
  <si>
    <t>Sleeves</t>
  </si>
  <si>
    <t>10% Contingency</t>
  </si>
  <si>
    <t>110mm dia sleeves in trench</t>
  </si>
  <si>
    <t>50mm dia sleeves in trench</t>
  </si>
  <si>
    <t>Bulk Electrical Equipment</t>
  </si>
  <si>
    <t>BULK ELECTRICAL EQUIPMENT</t>
  </si>
  <si>
    <t>CSIR TRANSFORMER REPLACEMENTS</t>
  </si>
  <si>
    <t>For the rehabilitation of groundworks where the contractor excavated through existing paved areas, gardens, road crossings etc.</t>
  </si>
  <si>
    <t>2.3.1</t>
  </si>
  <si>
    <t>6.1.3</t>
  </si>
  <si>
    <t>Preliminaries and general required to comply with the conditions of contract and all regulations governing this contract</t>
  </si>
  <si>
    <t>OCCUPATIONAL HEALTH &amp; SAFETY</t>
  </si>
  <si>
    <t>Allowamce for Compliance with Construction Regulations, as detailed in Occupational Health &amp; Safety Act (OHS), Act 85 of 1993, Submission of a (OHS) plan and all applicable documentation, to the client's satisfaction</t>
  </si>
  <si>
    <t>Allow for obtaining all necessary permits and giving of notices and co-operation with other Trades</t>
  </si>
  <si>
    <t>Allow for a defects liability period of 12 months against defects in Equipment, Material and Workmanship as set out elsewhere, but excluding abuse, wear and tear and normal maintenance.</t>
  </si>
  <si>
    <t xml:space="preserve">Site establishment and de-establishment </t>
  </si>
  <si>
    <t>Provide for storage of Plant, Equipment and Material on site including protection and insurance thereof</t>
  </si>
  <si>
    <t>Allow for qualified site supervision during the construction period</t>
  </si>
  <si>
    <t>1.2.1</t>
  </si>
  <si>
    <t>1.2.2</t>
  </si>
  <si>
    <t>1.2.3</t>
  </si>
  <si>
    <t>1.2.4</t>
  </si>
  <si>
    <t>1.2.5</t>
  </si>
  <si>
    <t>/m</t>
  </si>
  <si>
    <t>Backfilling and compaction of excavated trenches</t>
  </si>
  <si>
    <t>The Contractor shall do the setting out, excavation, removal of excavated material and backfilling of the following trenches:</t>
  </si>
  <si>
    <r>
      <t>m</t>
    </r>
    <r>
      <rPr>
        <sz val="12"/>
        <rFont val="Calibri"/>
        <family val="2"/>
      </rPr>
      <t>³</t>
    </r>
  </si>
  <si>
    <t>sum</t>
  </si>
  <si>
    <t>5.2.1</t>
  </si>
  <si>
    <t>5.2.2</t>
  </si>
  <si>
    <t>5.2.3</t>
  </si>
  <si>
    <t>BILL NO. 8</t>
  </si>
  <si>
    <t>8.1.1</t>
  </si>
  <si>
    <t>8.1.2</t>
  </si>
  <si>
    <t>8.1.3</t>
  </si>
  <si>
    <t>DECOMMISSIONING OF ELECTRICAL EQUIPMENT</t>
  </si>
  <si>
    <t>REDUNDANT EQUIPMENT</t>
  </si>
  <si>
    <t>Decommissioning</t>
  </si>
  <si>
    <t>15% Vat</t>
  </si>
  <si>
    <t>GROUND WORKS FOR LV CABLES</t>
  </si>
  <si>
    <t>Allowance for Factorty Acceptance Test (FAT) to include Client Representative and Engineer</t>
  </si>
  <si>
    <t>This is the bill to cover the supply, delivery installation, testing, cable termination and commissioning of all electrical equipment required for the Main Electrical supply as per Design Specification supplied. Detailed specification to be supplied for all equipment offered.  Contractor to indicate period for Warranty and Gaurantee as per supplied Techical Schedules A and B</t>
  </si>
  <si>
    <r>
      <t>/m</t>
    </r>
    <r>
      <rPr>
        <sz val="12"/>
        <rFont val="Calibri"/>
        <family val="2"/>
      </rPr>
      <t>³</t>
    </r>
  </si>
  <si>
    <t>Terminations for the 95mm² CU bare earth wire</t>
  </si>
  <si>
    <t>Cable pressure Testing</t>
  </si>
  <si>
    <t>CSIR GENERATOR INSTALLATION</t>
  </si>
  <si>
    <t>CSIR GENERATOR INSTALLATIONS</t>
  </si>
  <si>
    <t>LOW VOLTAGE CABLES (MV) TERMINATIONS - Building 9</t>
  </si>
  <si>
    <t>For the delivery to site, supply and installation of 0.4kV Four Core Cables, Terminations and Joints for PILC Cable, as per specification.</t>
  </si>
  <si>
    <r>
      <t>Disconnect existing 6 x 150mm</t>
    </r>
    <r>
      <rPr>
        <sz val="12"/>
        <color indexed="8"/>
        <rFont val="Calibri"/>
        <family val="2"/>
      </rPr>
      <t>²</t>
    </r>
    <r>
      <rPr>
        <sz val="12"/>
        <color indexed="8"/>
        <rFont val="Arial"/>
        <family val="2"/>
      </rPr>
      <t xml:space="preserve"> XLPE 0.4kV, 4 core Cable from the existing MDB 9 and connect to new LV Board</t>
    </r>
  </si>
  <si>
    <r>
      <t>Re-routing of the existing 2 x 185mm</t>
    </r>
    <r>
      <rPr>
        <sz val="12"/>
        <color indexed="8"/>
        <rFont val="Calibri"/>
        <family val="2"/>
      </rPr>
      <t>²</t>
    </r>
    <r>
      <rPr>
        <sz val="10.2"/>
        <color indexed="8"/>
        <rFont val="Arial"/>
        <family val="2"/>
      </rPr>
      <t xml:space="preserve"> XLPE Cables from the existing MDB 9 DB to Data Center Main distribution Board</t>
    </r>
  </si>
  <si>
    <t>GROUND WORKS FOR BUILDING 9</t>
  </si>
  <si>
    <t>The existing MDB 9 Distribution Board and associated equipment and Buy as Scrap material</t>
  </si>
  <si>
    <t>The Contractor to Decommision the following</t>
  </si>
  <si>
    <t>DISTRIBUTION BOARDS</t>
  </si>
  <si>
    <t>For the supply and installation of distribution boards, complete with sheet metal trays, frames, sub-frames, bus bars, lockable doors and provision for 30% future circuit breakers as per specification and drawings. Allow 30% spare space for future BMS Installation.</t>
  </si>
  <si>
    <t xml:space="preserve">For the supply and installation of the following distribution boards as per the specification and drawings. Similar or equal to ABB switch gear. </t>
  </si>
  <si>
    <t>Distribution Boards</t>
  </si>
  <si>
    <t>For the supply and installation of labels and a legend cards as per the standard and specification documents</t>
  </si>
  <si>
    <t>Labelling of distribution boards - legend cards</t>
  </si>
  <si>
    <t>Certificate of compliance (COC)</t>
  </si>
  <si>
    <t>For the testing, commissioning and submission of a COC document for each Distribution Board. as per the  specification documents</t>
  </si>
  <si>
    <t>COC Document</t>
  </si>
  <si>
    <t>LV Cable Terminations and Connection</t>
  </si>
  <si>
    <t>Contractor to allow for Tracing and re-termination of existing LV Cables from the existing MDB 9 to the newly installed Distribution Board   circuit</t>
  </si>
  <si>
    <t>Contractor to allow for labelling of all circuits on new Board</t>
  </si>
  <si>
    <t xml:space="preserve">Supply and installations of 4 x 50mm²,  4-Core CU, PVC insulated PVC embeded, Cable </t>
  </si>
  <si>
    <t xml:space="preserve">Supply and installations of 4 x 35mm²,  4-Core CU, PVC insulated PVC embeded, Cable </t>
  </si>
  <si>
    <t xml:space="preserve">Supply and installations of 4 x 25mm²,  4-Core CU, PVC insulated PVC embeded, Cable </t>
  </si>
  <si>
    <t xml:space="preserve">Supply and installations of 4 x 16mm²,  4-Core CU, PVC insulated PVC embeded, Cable </t>
  </si>
  <si>
    <t xml:space="preserve">Supply and installations of 4 x 10mm²,  4-Core CU, PVC insulated PVC embeded, Cable </t>
  </si>
  <si>
    <t>CARRIED OVER</t>
  </si>
  <si>
    <t>Terminations for 185mm² x 4 Core, XLPE cables  and Preparation kits for  terminations, complete with screened connectors.</t>
  </si>
  <si>
    <t xml:space="preserve">Supply and installations of 6 x 6mm²,  4-Core CU, PVC insulated PVC embeded, Cable </t>
  </si>
  <si>
    <t>Excavate 1m deep x 450mm wide x 20m length in trenches</t>
  </si>
  <si>
    <t>Carried Over</t>
  </si>
  <si>
    <t>6.1.2</t>
  </si>
  <si>
    <t>3.1.1</t>
  </si>
  <si>
    <t>3.1.2</t>
  </si>
  <si>
    <t>3.1.3</t>
  </si>
  <si>
    <t>3.1.4</t>
  </si>
  <si>
    <t>3.1.5</t>
  </si>
  <si>
    <t>3.1.6</t>
  </si>
  <si>
    <t>3.1.7</t>
  </si>
  <si>
    <t>3.1.8</t>
  </si>
  <si>
    <t>3.1.9</t>
  </si>
  <si>
    <t>3.2.1</t>
  </si>
  <si>
    <t>3.2.2</t>
  </si>
  <si>
    <t>3.3.1</t>
  </si>
  <si>
    <t>3.3.2</t>
  </si>
  <si>
    <t>3.3.3</t>
  </si>
  <si>
    <t>3.3.4</t>
  </si>
  <si>
    <t>3.3.5</t>
  </si>
  <si>
    <t>3.3.6</t>
  </si>
  <si>
    <t>3.3.7</t>
  </si>
  <si>
    <t>3.3.8</t>
  </si>
  <si>
    <t>3.3.9</t>
  </si>
  <si>
    <t>3.3.10</t>
  </si>
  <si>
    <t>3.3.11</t>
  </si>
  <si>
    <t>3.3.12</t>
  </si>
  <si>
    <t>3.3.13</t>
  </si>
  <si>
    <t>3.3.14</t>
  </si>
  <si>
    <t>3.3.15</t>
  </si>
  <si>
    <t>3.3.16</t>
  </si>
  <si>
    <t>3.3.17</t>
  </si>
  <si>
    <t>3.3.18</t>
  </si>
  <si>
    <t>3.4.1</t>
  </si>
  <si>
    <t>3.4.2</t>
  </si>
  <si>
    <t>3.4.3</t>
  </si>
  <si>
    <t>3.4.4</t>
  </si>
  <si>
    <t>3.4.5</t>
  </si>
  <si>
    <t>3.4.6</t>
  </si>
  <si>
    <t>LV Cables</t>
  </si>
  <si>
    <t>Earthing</t>
  </si>
  <si>
    <t>Civil Works</t>
  </si>
  <si>
    <t>Allow for Transportation of Generators</t>
  </si>
  <si>
    <t xml:space="preserve">Allow for transport cost during the construction period </t>
  </si>
  <si>
    <t>Bond Costs</t>
  </si>
  <si>
    <t>Installation of complete earthing and lightning protection system for the site based on SANS 10199/ 10313/ 62305 and IEC 62305 and as per drawings issued</t>
  </si>
  <si>
    <t>Main LV Distribution Board Board (MDB 9) with Change over switch (ATS). The Board to have online thermal scanning functionality and some of the MCCB’s to have micro logics to enable Client to monitor power quality and consumption.</t>
  </si>
  <si>
    <t>DATA Center Distribution Board. The Board to have online thermal scanning functionality and some of the MCCB’s to have micro logics to enable Client to monitor power quality and consumption.</t>
  </si>
  <si>
    <t>Supply 4 off Termination kits for 35mm², PVC, 4-Core CU, cables</t>
  </si>
  <si>
    <t>Supply 4 off Termination kits for 25mm², PVC, 4-Core CU, cables</t>
  </si>
  <si>
    <t>Supply 4 off Termination kits for 16mm², PVC, 4-Core CU, cables</t>
  </si>
  <si>
    <t>Lay 120mm², 0.4kV, XLPE, CU, SWA, Cable</t>
  </si>
  <si>
    <t>Contractor to allow for Tracing  of existing 0.4kV XLPE Cable  and other services in the area and provide layout drawing of services</t>
  </si>
  <si>
    <t>Supply and installations of 4 x 120mm², XLPE, 4-Core CU, insulated PVC embeded, steel wire armoured Cable from the new Generator 1 ground mounted  change over panel to Generator 2 ground mounted change over panel</t>
  </si>
  <si>
    <t>Supply and installations of 4 x 120mm², XLPE, 4-Core CU, insulated PVC embeded, steel wire armoured Cable from the new Generator 2 ground mounted  change over panel to Data centre Main distribution board</t>
  </si>
  <si>
    <t xml:space="preserve">Supply and installations of 4 x 120mm², XLPE, 4-Core CU, insulated PVC embeded, steel wire armoured Cable from new Generator 1 &amp; 2 to each ground mounted change over panels </t>
  </si>
  <si>
    <t>Supply and installations of 4 x 120mm², XLPE, 4-Core CU, insulated PVC embeded, steel wire armoured Cable from the Transformer to Generator 1 ground mounted change over panel (ATS)</t>
  </si>
  <si>
    <t>Terminations for 120mm² x 4 Core, XLPE cables  and Preparation kits for  terminations, complete with screened connectors.</t>
  </si>
  <si>
    <t>95mm² CU bare earth wire, complete with joints.</t>
  </si>
  <si>
    <t xml:space="preserve">Supply and installations of 2 x 95mm², XLPE, 4-Core CU, insulated PVC embeded, steel wire armoured Cable </t>
  </si>
  <si>
    <t>Supply off Termination kits for 95mm², XLPE, 4-Core CU, cables</t>
  </si>
  <si>
    <t xml:space="preserve">Supply and installations of 4 x 70mm², XLPE, 4-Core CU, insulated PVC embeded, steel wire armoured Cable </t>
  </si>
  <si>
    <t>Supply 4 off Termination kits for 70mm², XLPE, 4-Core CU, cables</t>
  </si>
  <si>
    <t xml:space="preserve">Supply and installations of 3 x 50mm², XLPE, 4-Core CU, insulated PVC embeded, steel wire armoured Cable </t>
  </si>
  <si>
    <t>Supply 3 off Termination kits for 50mm², XLPE, 4-Core CU, cables</t>
  </si>
  <si>
    <t>Supply 4 off Termination for 50mm², PVC, 4-Core CU, cables</t>
  </si>
  <si>
    <t>Bill 08</t>
  </si>
  <si>
    <t>Diesel Tank</t>
  </si>
  <si>
    <t xml:space="preserve">Supply of </t>
  </si>
  <si>
    <t>Supply of Diesel</t>
  </si>
  <si>
    <t>L</t>
  </si>
  <si>
    <t>Bill 09</t>
  </si>
  <si>
    <t>Upgrade of the existing generator Off board Deep sea - with DSE 7320 controller and Gateway 890,  and production of new drawings</t>
  </si>
  <si>
    <r>
      <t xml:space="preserve">650kVA 415/380V, @50Hz 1500rpm 3 phase  DIESEL GENERATOR  SILENT WAETHER PROOF, SOUND ATTENUATED CANOPY . With Onboard Deep sea - DSE 7320 controller and Gateway 890, Automatic changeover (ATS), maintenance free batteries and trickle charger included,  Mild Steel Powder Coated Base Integrated Fuel Tank with Sender Unit. High Residential Mild Steel Silencer                               </t>
    </r>
    <r>
      <rPr>
        <sz val="12"/>
        <color indexed="10"/>
        <rFont val="Arial"/>
        <family val="2"/>
      </rPr>
      <t>(Section 4 - Schedule of Technical Information to be completed and submitted with Tender)</t>
    </r>
  </si>
  <si>
    <t>BILL NO. 7</t>
  </si>
  <si>
    <t>7.1.1</t>
  </si>
  <si>
    <t>7.1.2</t>
  </si>
  <si>
    <t>7.1.3</t>
  </si>
  <si>
    <t>7.1.4</t>
  </si>
  <si>
    <t>Supply, Installation, testing of Aboveground Storage Tanks -SANS10131</t>
  </si>
  <si>
    <t>3.1.10</t>
  </si>
  <si>
    <t xml:space="preserve">Supply, installations and termination of 4 x 120mm², XLPE, 4-Core CU, insulated PVC embeded, steel wire armoured Cable from the existing Transformer to the new Generator 1 ground mounted  change over panel </t>
  </si>
  <si>
    <t>6.1.4</t>
  </si>
  <si>
    <t>Supply and Installation of Free Standing ground mounted change over panel (ATS) rated for Generator and Incomer supplies including Busbars</t>
  </si>
  <si>
    <t>6.1.5</t>
  </si>
  <si>
    <t>The Contractor to make provision for an Emergency Back-up Generator to supply a Total Load of 650kVA in an event of power Loss during commissioning and changeover for Four (4) days including the required cables with maximum of 50m lengths</t>
  </si>
  <si>
    <t>Supply, Delivery,  Installation, pressure testing of 9000L Diesel Tank including Plinths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</si>
</sst>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0.00000"/>
    <numFmt numFmtId="181" formatCode="&quot;Yes&quot;;&quot;Yes&quot;;&quot;No&quot;"/>
    <numFmt numFmtId="182" formatCode="&quot;True&quot;;&quot;True&quot;;&quot;False&quot;"/>
    <numFmt numFmtId="183" formatCode="&quot;On&quot;;&quot;On&quot;;&quot;Off&quot;"/>
    <numFmt numFmtId="184" formatCode="[$€-2]\ #,##0.00_);[Red]\([$€-2]\ #,##0.00\)"/>
    <numFmt numFmtId="185" formatCode="#,##0.00;[Red]#,##0.00"/>
    <numFmt numFmtId="186" formatCode="0.00;[Red]0.00"/>
    <numFmt numFmtId="187" formatCode="[$R-1C09]\ #,##0.00"/>
    <numFmt numFmtId="188" formatCode="&quot;R&quot;\ #,##0.00"/>
    <numFmt numFmtId="189" formatCode="0.0%"/>
    <numFmt numFmtId="190" formatCode="0.0"/>
    <numFmt numFmtId="191" formatCode="&quot;$&quot;#,##0.00"/>
    <numFmt numFmtId="192" formatCode="[$-1C09]dd\ mmmm\ yyyy"/>
    <numFmt numFmtId="193" formatCode="[$-409]hh:mm:ss\ AM/PM"/>
    <numFmt numFmtId="194" formatCode="&quot;R&quot;#,##0.00"/>
    <numFmt numFmtId="195" formatCode="[$R-436]#,##0.00"/>
    <numFmt numFmtId="196" formatCode="_-[$R-1C09]* #,##0.00_-;\-[$R-1C09]* #,##0.00_-;_-[$R-1C09]* &quot;-&quot;??_-;_-@_-"/>
    <numFmt numFmtId="197" formatCode="[$R-1C09]#,##0.00"/>
  </numFmts>
  <fonts count="75">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9"/>
      <color indexed="9"/>
      <name val="Arial"/>
      <family val="2"/>
    </font>
    <font>
      <sz val="9"/>
      <color indexed="8"/>
      <name val="Arial"/>
      <family val="2"/>
    </font>
    <font>
      <sz val="8"/>
      <name val="Arial"/>
      <family val="2"/>
    </font>
    <font>
      <b/>
      <sz val="12"/>
      <name val="Arial"/>
      <family val="2"/>
    </font>
    <font>
      <sz val="14"/>
      <name val="Arial"/>
      <family val="2"/>
    </font>
    <font>
      <b/>
      <u val="single"/>
      <sz val="9"/>
      <name val="Arial"/>
      <family val="2"/>
    </font>
    <font>
      <sz val="8"/>
      <name val="Tahoma"/>
      <family val="2"/>
    </font>
    <font>
      <b/>
      <sz val="8"/>
      <name val="Tahoma"/>
      <family val="2"/>
    </font>
    <font>
      <sz val="12"/>
      <name val="Arial"/>
      <family val="2"/>
    </font>
    <font>
      <b/>
      <sz val="16"/>
      <name val="Arial"/>
      <family val="2"/>
    </font>
    <font>
      <b/>
      <sz val="14"/>
      <name val="Arial"/>
      <family val="2"/>
    </font>
    <font>
      <sz val="12"/>
      <name val="Calibri"/>
      <family val="2"/>
    </font>
    <font>
      <sz val="12"/>
      <color indexed="8"/>
      <name val="Arial"/>
      <family val="2"/>
    </font>
    <font>
      <b/>
      <sz val="10"/>
      <name val="Arial"/>
      <family val="2"/>
    </font>
    <font>
      <sz val="16"/>
      <name val="Arial"/>
      <family val="2"/>
    </font>
    <font>
      <u val="single"/>
      <sz val="10"/>
      <name val="Arial"/>
      <family val="2"/>
    </font>
    <font>
      <b/>
      <sz val="10"/>
      <name val="Times New Roman"/>
      <family val="1"/>
    </font>
    <font>
      <b/>
      <u val="single"/>
      <sz val="10"/>
      <name val="Times New Roman"/>
      <family val="1"/>
    </font>
    <font>
      <sz val="11"/>
      <name val="Times New Roman"/>
      <family val="1"/>
    </font>
    <font>
      <sz val="12"/>
      <name val="Arial Narrow"/>
      <family val="2"/>
    </font>
    <font>
      <b/>
      <u val="single"/>
      <sz val="12"/>
      <name val="Arial"/>
      <family val="2"/>
    </font>
    <font>
      <sz val="12"/>
      <color indexed="8"/>
      <name val="Calibri"/>
      <family val="2"/>
    </font>
    <font>
      <sz val="10.2"/>
      <color indexed="8"/>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b/>
      <sz val="14"/>
      <color indexed="8"/>
      <name val="Arial"/>
      <family val="2"/>
    </font>
    <font>
      <b/>
      <sz val="12"/>
      <color indexed="8"/>
      <name val="Arial"/>
      <family val="2"/>
    </font>
    <font>
      <sz val="13.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sz val="12"/>
      <color rgb="FFFF0000"/>
      <name val="Arial"/>
      <family val="2"/>
    </font>
    <font>
      <sz val="14"/>
      <color theme="1"/>
      <name val="Arial"/>
      <family val="2"/>
    </font>
    <font>
      <b/>
      <sz val="14"/>
      <color theme="1"/>
      <name val="Arial"/>
      <family val="2"/>
    </font>
    <font>
      <sz val="12"/>
      <color theme="1"/>
      <name val="Arial"/>
      <family val="2"/>
    </font>
    <font>
      <b/>
      <sz val="12"/>
      <color theme="1"/>
      <name val="Arial"/>
      <family val="2"/>
    </font>
    <font>
      <sz val="13.5"/>
      <color theme="1"/>
      <name val="Arial"/>
      <family val="2"/>
    </font>
    <font>
      <b/>
      <sz val="8"/>
      <name val="Arial"/>
      <family val="2"/>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ck"/>
      <right style="thin"/>
      <top style="thick"/>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medium"/>
      <bottom style="medium"/>
    </border>
    <border>
      <left style="medium"/>
      <right style="thin"/>
      <top style="medium"/>
      <bottom style="mediu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double">
        <color indexed="63"/>
      </right>
      <top>
        <color indexed="63"/>
      </top>
      <bottom>
        <color indexed="63"/>
      </bottom>
    </border>
    <border>
      <left style="thin">
        <color indexed="63"/>
      </left>
      <right style="thin">
        <color indexed="63"/>
      </right>
      <top style="double">
        <color indexed="63"/>
      </top>
      <bottom>
        <color indexed="63"/>
      </bottom>
    </border>
    <border>
      <left style="thin">
        <color indexed="63"/>
      </left>
      <right style="thin">
        <color indexed="63"/>
      </right>
      <top>
        <color indexed="63"/>
      </top>
      <bottom style="double">
        <color indexed="63"/>
      </bottom>
    </border>
    <border>
      <left>
        <color indexed="63"/>
      </left>
      <right>
        <color indexed="63"/>
      </right>
      <top>
        <color indexed="63"/>
      </top>
      <bottom style="double">
        <color indexed="63"/>
      </bottom>
    </border>
    <border>
      <left style="thick">
        <color indexed="63"/>
      </left>
      <right>
        <color indexed="63"/>
      </right>
      <top style="thick">
        <color indexed="63"/>
      </top>
      <bottom style="double">
        <color indexed="63"/>
      </bottom>
    </border>
    <border>
      <left style="thin">
        <color indexed="63"/>
      </left>
      <right style="thin">
        <color indexed="63"/>
      </right>
      <top style="thin">
        <color indexed="63"/>
      </top>
      <bottom style="thin">
        <color indexed="63"/>
      </bottom>
    </border>
    <border>
      <left style="thick">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style="double">
        <color indexed="63"/>
      </bottom>
    </border>
    <border>
      <left style="thick">
        <color indexed="63"/>
      </left>
      <right style="thin">
        <color indexed="63"/>
      </right>
      <top style="thin">
        <color indexed="63"/>
      </top>
      <bottom style="double">
        <color indexed="63"/>
      </bottom>
    </border>
    <border>
      <left style="thick">
        <color indexed="63"/>
      </left>
      <right>
        <color indexed="63"/>
      </right>
      <top>
        <color indexed="63"/>
      </top>
      <bottom style="double">
        <color indexed="63"/>
      </bottom>
    </border>
    <border>
      <left style="thick">
        <color indexed="63"/>
      </left>
      <right>
        <color indexed="63"/>
      </right>
      <top>
        <color indexed="63"/>
      </top>
      <bottom>
        <color indexed="63"/>
      </bottom>
    </border>
    <border>
      <left style="thick">
        <color indexed="63"/>
      </left>
      <right>
        <color indexed="63"/>
      </right>
      <top style="double">
        <color indexed="63"/>
      </top>
      <bottom>
        <color indexed="63"/>
      </bottom>
    </border>
    <border>
      <left style="thin"/>
      <right>
        <color indexed="63"/>
      </right>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ck">
        <color indexed="63"/>
      </left>
      <right style="thin">
        <color indexed="63"/>
      </right>
      <top style="thin">
        <color indexed="63"/>
      </top>
      <bottom>
        <color indexed="63"/>
      </bottom>
    </border>
    <border>
      <left style="thin"/>
      <right/>
      <top style="thin"/>
      <bottom style="thin"/>
    </border>
    <border>
      <left style="double">
        <color indexed="63"/>
      </left>
      <right style="thin">
        <color indexed="63"/>
      </right>
      <top>
        <color indexed="63"/>
      </top>
      <bottom style="double">
        <color indexed="63"/>
      </bottom>
    </border>
    <border>
      <left style="thin">
        <color indexed="63"/>
      </left>
      <right style="thin">
        <color indexed="63"/>
      </right>
      <top style="thin"/>
      <bottom style="thin"/>
    </border>
    <border>
      <left>
        <color indexed="63"/>
      </left>
      <right style="thin">
        <color indexed="63"/>
      </right>
      <top style="thin">
        <color indexed="63"/>
      </top>
      <bottom style="thin">
        <color indexed="63"/>
      </bottom>
    </border>
    <border>
      <left style="thin"/>
      <right style="thin"/>
      <top/>
      <bottom style="thin"/>
    </border>
    <border>
      <left style="thin">
        <color indexed="63"/>
      </left>
      <right>
        <color indexed="63"/>
      </right>
      <top>
        <color indexed="63"/>
      </top>
      <bottom>
        <color indexed="63"/>
      </bottom>
    </border>
    <border>
      <left>
        <color indexed="63"/>
      </left>
      <right style="thin">
        <color indexed="63"/>
      </right>
      <top style="thin">
        <color indexed="63"/>
      </top>
      <bottom>
        <color indexed="63"/>
      </bottom>
    </border>
    <border>
      <left style="medium"/>
      <right style="thin">
        <color indexed="63"/>
      </right>
      <top style="medium"/>
      <bottom>
        <color indexed="63"/>
      </bottom>
    </border>
    <border>
      <left style="thin">
        <color indexed="63"/>
      </left>
      <right style="thin">
        <color indexed="63"/>
      </right>
      <top style="medium"/>
      <bottom>
        <color indexed="63"/>
      </bottom>
    </border>
    <border>
      <left style="thick">
        <color indexed="63"/>
      </left>
      <right style="medium"/>
      <top style="medium"/>
      <bottom>
        <color indexed="63"/>
      </bottom>
    </border>
    <border>
      <left style="medium"/>
      <right style="thin">
        <color indexed="63"/>
      </right>
      <top>
        <color indexed="63"/>
      </top>
      <bottom style="double">
        <color indexed="63"/>
      </bottom>
    </border>
    <border>
      <left style="thick">
        <color indexed="63"/>
      </left>
      <right style="medium"/>
      <top>
        <color indexed="63"/>
      </top>
      <bottom style="double">
        <color indexed="63"/>
      </bottom>
    </border>
    <border>
      <left style="medium"/>
      <right style="thin">
        <color indexed="63"/>
      </right>
      <top>
        <color indexed="63"/>
      </top>
      <bottom>
        <color indexed="63"/>
      </bottom>
    </border>
    <border>
      <left style="thick">
        <color indexed="63"/>
      </left>
      <right style="medium"/>
      <top style="thin">
        <color indexed="63"/>
      </top>
      <bottom style="thin">
        <color indexed="63"/>
      </bottom>
    </border>
    <border>
      <left style="medium"/>
      <right style="thin">
        <color indexed="63"/>
      </right>
      <top>
        <color indexed="63"/>
      </top>
      <bottom style="medium"/>
    </border>
    <border>
      <left style="thin"/>
      <right style="thin"/>
      <top style="thin"/>
      <bottom style="medium"/>
    </border>
    <border>
      <left style="thin">
        <color indexed="63"/>
      </left>
      <right style="thin">
        <color indexed="63"/>
      </right>
      <top style="thin">
        <color indexed="63"/>
      </top>
      <bottom style="medium"/>
    </border>
    <border>
      <left style="thick">
        <color indexed="63"/>
      </left>
      <right style="thin">
        <color indexed="63"/>
      </right>
      <top style="thin">
        <color indexed="63"/>
      </top>
      <bottom style="medium"/>
    </border>
    <border>
      <left style="thick">
        <color indexed="63"/>
      </left>
      <right style="medium"/>
      <top style="thin">
        <color indexed="63"/>
      </top>
      <bottom style="medium"/>
    </border>
    <border>
      <left style="thick">
        <color indexed="63"/>
      </left>
      <right style="medium"/>
      <top>
        <color indexed="63"/>
      </top>
      <bottom>
        <color indexed="63"/>
      </bottom>
    </border>
    <border>
      <left style="thin">
        <color indexed="63"/>
      </left>
      <right style="thin">
        <color indexed="63"/>
      </right>
      <top>
        <color indexed="63"/>
      </top>
      <bottom style="medium"/>
    </border>
    <border>
      <left style="thin">
        <color indexed="63"/>
      </left>
      <right style="thin">
        <color indexed="63"/>
      </right>
      <top style="double">
        <color indexed="63"/>
      </top>
      <bottom style="thin"/>
    </border>
    <border>
      <left>
        <color indexed="63"/>
      </left>
      <right>
        <color indexed="63"/>
      </right>
      <top style="thin"/>
      <bottom style="thin"/>
    </border>
    <border>
      <left style="thin">
        <color indexed="63"/>
      </left>
      <right style="thin">
        <color indexed="63"/>
      </right>
      <top>
        <color indexed="63"/>
      </top>
      <bottom style="thin"/>
    </border>
    <border>
      <left style="thin"/>
      <right style="thin">
        <color indexed="63"/>
      </right>
      <top style="thin"/>
      <bottom style="thin"/>
    </border>
    <border>
      <left style="thin">
        <color indexed="63"/>
      </left>
      <right style="thick">
        <color indexed="63"/>
      </right>
      <top style="thin"/>
      <bottom style="thin"/>
    </border>
    <border>
      <left/>
      <right style="thin"/>
      <top style="thin"/>
      <bottom style="thin"/>
    </border>
    <border>
      <left>
        <color indexed="63"/>
      </left>
      <right style="thin">
        <color indexed="63"/>
      </right>
      <top>
        <color indexed="63"/>
      </top>
      <bottom>
        <color indexed="63"/>
      </bottom>
    </border>
    <border>
      <left style="thick">
        <color indexed="63"/>
      </left>
      <right style="thin">
        <color indexed="63"/>
      </right>
      <top>
        <color indexed="63"/>
      </top>
      <bottom style="thin">
        <color indexed="63"/>
      </bottom>
    </border>
    <border>
      <left style="thick">
        <color indexed="63"/>
      </left>
      <right>
        <color indexed="63"/>
      </right>
      <top style="thin"/>
      <bottom style="thin"/>
    </border>
    <border>
      <left style="thick">
        <color indexed="63"/>
      </left>
      <right style="thin"/>
      <top style="thin"/>
      <bottom style="thin"/>
    </border>
    <border>
      <left style="thick">
        <color indexed="63"/>
      </left>
      <right>
        <color indexed="63"/>
      </right>
      <top style="thick">
        <color indexed="63"/>
      </top>
      <bottom>
        <color indexed="63"/>
      </bottom>
    </border>
    <border>
      <left style="thick">
        <color indexed="63"/>
      </left>
      <right style="thick">
        <color indexed="63"/>
      </right>
      <top style="thin">
        <color indexed="63"/>
      </top>
      <bottom style="medium"/>
    </border>
    <border>
      <left style="thin">
        <color indexed="63"/>
      </left>
      <right style="thick">
        <color indexed="63"/>
      </right>
      <top style="double">
        <color indexed="63"/>
      </top>
      <bottom style="thin"/>
    </border>
    <border>
      <left style="thin">
        <color indexed="63"/>
      </left>
      <right style="thick">
        <color indexed="63"/>
      </right>
      <top>
        <color indexed="63"/>
      </top>
      <bottom style="thin"/>
    </border>
    <border>
      <left style="thin">
        <color indexed="63"/>
      </left>
      <right style="thin"/>
      <top style="thin"/>
      <bottom style="thin"/>
    </border>
    <border>
      <left style="thin"/>
      <right style="medium"/>
      <top style="thin"/>
      <bottom>
        <color indexed="63"/>
      </bottom>
    </border>
    <border>
      <left style="medium"/>
      <right>
        <color indexed="63"/>
      </right>
      <top style="thin"/>
      <bottom style="medium"/>
    </border>
    <border>
      <left style="thick">
        <color indexed="63"/>
      </left>
      <right>
        <color indexed="63"/>
      </right>
      <top style="double">
        <color indexed="63"/>
      </top>
      <bottom style="thick">
        <color indexed="63"/>
      </bottom>
    </border>
    <border>
      <left>
        <color indexed="63"/>
      </left>
      <right>
        <color indexed="63"/>
      </right>
      <top style="double">
        <color indexed="63"/>
      </top>
      <bottom style="thick">
        <color indexed="63"/>
      </bottom>
    </border>
    <border>
      <left style="thick">
        <color indexed="63"/>
      </left>
      <right>
        <color indexed="63"/>
      </right>
      <top style="medium"/>
      <bottom style="thick">
        <color indexed="63"/>
      </bottom>
    </border>
    <border>
      <left>
        <color indexed="63"/>
      </left>
      <right>
        <color indexed="63"/>
      </right>
      <top style="medium"/>
      <bottom style="thick">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2" fillId="33" borderId="0" applyNumberFormat="0" applyBorder="0" applyAlignment="0" applyProtection="0"/>
    <xf numFmtId="0" fontId="53" fillId="34" borderId="1" applyNumberFormat="0" applyAlignment="0" applyProtection="0"/>
    <xf numFmtId="0" fontId="54" fillId="35"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23"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178" fontId="0" fillId="0" borderId="0" applyFont="0" applyFill="0" applyBorder="0" applyAlignment="0" applyProtection="0"/>
    <xf numFmtId="178" fontId="5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8" fontId="0" fillId="0" borderId="0" applyFont="0" applyFill="0" applyBorder="0" applyAlignment="0" applyProtection="0"/>
    <xf numFmtId="178" fontId="50" fillId="0" borderId="0" applyFont="0" applyFill="0" applyBorder="0" applyAlignment="0" applyProtection="0"/>
    <xf numFmtId="172" fontId="0" fillId="0" borderId="0" applyFont="0" applyFill="0" applyBorder="0" applyAlignment="0" applyProtection="0"/>
    <xf numFmtId="0" fontId="0" fillId="0" borderId="0" applyFont="0" applyFill="0" applyBorder="0" applyAlignment="0" applyProtection="0"/>
    <xf numFmtId="0" fontId="55" fillId="0" borderId="0" applyNumberFormat="0" applyFill="0" applyBorder="0" applyAlignment="0" applyProtection="0"/>
    <xf numFmtId="0" fontId="18" fillId="36" borderId="0" applyProtection="0">
      <alignment/>
    </xf>
    <xf numFmtId="0" fontId="20" fillId="36" borderId="0" applyProtection="0">
      <alignment/>
    </xf>
    <xf numFmtId="0" fontId="19" fillId="0" borderId="0" applyProtection="0">
      <alignment vertical="top"/>
    </xf>
    <xf numFmtId="2" fontId="0" fillId="0" borderId="0" applyFont="0" applyFill="0" applyBorder="0" applyAlignment="0" applyProtection="0"/>
    <xf numFmtId="0" fontId="1" fillId="0" borderId="0" applyNumberFormat="0" applyFill="0" applyBorder="0" applyAlignment="0" applyProtection="0"/>
    <xf numFmtId="0" fontId="56" fillId="37" borderId="0" applyNumberFormat="0" applyBorder="0" applyAlignment="0" applyProtection="0"/>
    <xf numFmtId="0" fontId="21" fillId="0" borderId="3" applyBorder="0">
      <alignment/>
      <protection/>
    </xf>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8" borderId="1" applyNumberFormat="0" applyAlignment="0" applyProtection="0"/>
    <xf numFmtId="0" fontId="61" fillId="0" borderId="7" applyNumberFormat="0" applyFill="0" applyAlignment="0" applyProtection="0"/>
    <xf numFmtId="0" fontId="62" fillId="39"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23" fillId="0" borderId="0">
      <alignment/>
      <protection/>
    </xf>
    <xf numFmtId="0" fontId="50" fillId="0" borderId="0">
      <alignment/>
      <protection/>
    </xf>
    <xf numFmtId="0" fontId="0" fillId="40" borderId="8" applyNumberFormat="0" applyFont="0" applyAlignment="0" applyProtection="0"/>
    <xf numFmtId="0" fontId="50" fillId="40" borderId="8" applyNumberFormat="0" applyFont="0" applyAlignment="0" applyProtection="0"/>
    <xf numFmtId="0" fontId="22" fillId="0" borderId="0">
      <alignment/>
      <protection/>
    </xf>
    <xf numFmtId="0" fontId="63" fillId="34"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358">
    <xf numFmtId="0" fontId="0" fillId="0" borderId="0" xfId="0" applyAlignment="1">
      <alignment/>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horizontal="left" vertical="center" wrapText="1"/>
    </xf>
    <xf numFmtId="0" fontId="4" fillId="0" borderId="14" xfId="0" applyFont="1" applyBorder="1" applyAlignment="1">
      <alignment horizontal="left" vertical="center"/>
    </xf>
    <xf numFmtId="0" fontId="4" fillId="0" borderId="11"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0" fontId="3"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0"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wrapText="1"/>
    </xf>
    <xf numFmtId="0" fontId="7" fillId="41" borderId="19" xfId="0" applyFont="1" applyFill="1" applyBorder="1" applyAlignment="1">
      <alignment horizontal="left" vertical="center"/>
    </xf>
    <xf numFmtId="0" fontId="3" fillId="0" borderId="0" xfId="0" applyFont="1" applyAlignment="1">
      <alignment horizontal="left"/>
    </xf>
    <xf numFmtId="178" fontId="3" fillId="0" borderId="12" xfId="0" applyNumberFormat="1" applyFont="1" applyFill="1" applyBorder="1" applyAlignment="1">
      <alignment horizontal="center" vertical="center" wrapText="1"/>
    </xf>
    <xf numFmtId="178" fontId="3" fillId="0" borderId="23" xfId="0" applyNumberFormat="1" applyFont="1" applyFill="1" applyBorder="1" applyAlignment="1">
      <alignment horizontal="center" vertical="center" wrapText="1"/>
    </xf>
    <xf numFmtId="185" fontId="6" fillId="0" borderId="0" xfId="0" applyNumberFormat="1" applyFont="1" applyFill="1" applyBorder="1" applyAlignment="1">
      <alignment vertical="center"/>
    </xf>
    <xf numFmtId="178" fontId="4" fillId="0" borderId="0" xfId="0" applyNumberFormat="1" applyFont="1" applyFill="1" applyAlignment="1">
      <alignment horizontal="left" vertical="center"/>
    </xf>
    <xf numFmtId="178" fontId="4" fillId="0" borderId="20" xfId="0" applyNumberFormat="1" applyFont="1" applyFill="1" applyBorder="1" applyAlignment="1">
      <alignment horizontal="left" vertical="center"/>
    </xf>
    <xf numFmtId="178" fontId="4" fillId="0" borderId="24" xfId="0" applyNumberFormat="1" applyFont="1" applyFill="1" applyBorder="1" applyAlignment="1">
      <alignment horizontal="left" vertical="center"/>
    </xf>
    <xf numFmtId="178" fontId="4" fillId="0" borderId="11" xfId="0" applyNumberFormat="1" applyFont="1" applyFill="1" applyBorder="1" applyAlignment="1">
      <alignment horizontal="left" vertical="center"/>
    </xf>
    <xf numFmtId="178" fontId="4" fillId="0" borderId="25" xfId="0" applyNumberFormat="1" applyFont="1" applyFill="1" applyBorder="1" applyAlignment="1">
      <alignment horizontal="left" vertical="center"/>
    </xf>
    <xf numFmtId="178" fontId="5" fillId="0" borderId="25" xfId="0" applyNumberFormat="1" applyFont="1" applyFill="1" applyBorder="1" applyAlignment="1">
      <alignment horizontal="left" vertical="center"/>
    </xf>
    <xf numFmtId="185" fontId="4" fillId="0" borderId="11" xfId="0" applyNumberFormat="1" applyFont="1" applyFill="1" applyBorder="1" applyAlignment="1">
      <alignment horizontal="left" vertical="center"/>
    </xf>
    <xf numFmtId="185" fontId="4" fillId="0" borderId="15" xfId="0" applyNumberFormat="1" applyFont="1" applyFill="1" applyBorder="1" applyAlignment="1">
      <alignment horizontal="left" vertical="center"/>
    </xf>
    <xf numFmtId="178" fontId="4" fillId="0" borderId="19" xfId="0" applyNumberFormat="1" applyFont="1" applyFill="1" applyBorder="1" applyAlignment="1">
      <alignment horizontal="left" vertical="center"/>
    </xf>
    <xf numFmtId="178" fontId="4" fillId="0" borderId="22" xfId="0" applyNumberFormat="1" applyFont="1" applyFill="1" applyBorder="1" applyAlignment="1">
      <alignment horizontal="left" vertical="center"/>
    </xf>
    <xf numFmtId="178" fontId="6" fillId="0" borderId="26" xfId="0" applyNumberFormat="1" applyFont="1" applyFill="1" applyBorder="1" applyAlignment="1">
      <alignment horizontal="left" vertical="center"/>
    </xf>
    <xf numFmtId="2" fontId="4" fillId="0" borderId="11" xfId="0" applyNumberFormat="1" applyFont="1" applyFill="1" applyBorder="1" applyAlignment="1">
      <alignment horizontal="left" vertical="center"/>
    </xf>
    <xf numFmtId="2" fontId="4" fillId="0" borderId="25" xfId="0" applyNumberFormat="1" applyFont="1" applyFill="1" applyBorder="1" applyAlignment="1">
      <alignment horizontal="left" vertical="center"/>
    </xf>
    <xf numFmtId="0" fontId="4" fillId="0" borderId="11" xfId="0" applyFont="1" applyBorder="1" applyAlignment="1">
      <alignment horizontal="left" wrapText="1"/>
    </xf>
    <xf numFmtId="0" fontId="0" fillId="0" borderId="0" xfId="0" applyBorder="1" applyAlignment="1">
      <alignment/>
    </xf>
    <xf numFmtId="0" fontId="4" fillId="0" borderId="0" xfId="0" applyFont="1" applyBorder="1" applyAlignment="1">
      <alignment horizontal="left" vertical="center" wrapText="1"/>
    </xf>
    <xf numFmtId="185" fontId="4" fillId="0" borderId="0" xfId="0" applyNumberFormat="1" applyFont="1" applyFill="1" applyBorder="1" applyAlignment="1">
      <alignment horizontal="left" vertical="center"/>
    </xf>
    <xf numFmtId="0" fontId="4" fillId="0" borderId="0" xfId="0" applyFont="1" applyAlignment="1">
      <alignment horizontal="left"/>
    </xf>
    <xf numFmtId="0" fontId="3" fillId="0" borderId="12" xfId="0" applyFont="1" applyBorder="1" applyAlignment="1">
      <alignment horizontal="center" wrapText="1"/>
    </xf>
    <xf numFmtId="0" fontId="3" fillId="0" borderId="11" xfId="0" applyFont="1" applyBorder="1" applyAlignment="1">
      <alignment horizontal="left" wrapText="1"/>
    </xf>
    <xf numFmtId="49" fontId="4" fillId="0" borderId="0" xfId="0" applyNumberFormat="1" applyFont="1" applyBorder="1" applyAlignment="1">
      <alignment wrapText="1"/>
    </xf>
    <xf numFmtId="0" fontId="4" fillId="0" borderId="15" xfId="0" applyFont="1" applyBorder="1" applyAlignment="1">
      <alignment horizontal="left" wrapText="1"/>
    </xf>
    <xf numFmtId="0" fontId="7" fillId="41" borderId="0" xfId="0" applyFont="1" applyFill="1" applyBorder="1" applyAlignment="1">
      <alignment horizontal="left"/>
    </xf>
    <xf numFmtId="0" fontId="4" fillId="0" borderId="0" xfId="0" applyFont="1" applyBorder="1" applyAlignment="1">
      <alignment horizontal="left"/>
    </xf>
    <xf numFmtId="0" fontId="4" fillId="0" borderId="22" xfId="0" applyFont="1" applyBorder="1" applyAlignment="1">
      <alignment horizontal="left"/>
    </xf>
    <xf numFmtId="0" fontId="0" fillId="0" borderId="0" xfId="0" applyAlignment="1">
      <alignment/>
    </xf>
    <xf numFmtId="0" fontId="3" fillId="0" borderId="13" xfId="0" applyFont="1" applyBorder="1" applyAlignment="1">
      <alignment horizontal="center" wrapText="1"/>
    </xf>
    <xf numFmtId="0" fontId="4" fillId="0" borderId="14"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21" xfId="0" applyFont="1" applyBorder="1" applyAlignment="1">
      <alignment horizontal="left"/>
    </xf>
    <xf numFmtId="0" fontId="10" fillId="0" borderId="11" xfId="0" applyFont="1" applyBorder="1" applyAlignment="1">
      <alignment horizontal="justify" vertical="center" wrapText="1"/>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3" fillId="0" borderId="11" xfId="0" applyFont="1" applyFill="1" applyBorder="1" applyAlignment="1">
      <alignment horizontal="left" vertical="center" wrapText="1"/>
    </xf>
    <xf numFmtId="0" fontId="0" fillId="0" borderId="15" xfId="0" applyBorder="1" applyAlignment="1">
      <alignment/>
    </xf>
    <xf numFmtId="0" fontId="4" fillId="0" borderId="14" xfId="0" applyFont="1" applyBorder="1" applyAlignment="1">
      <alignment horizontal="center"/>
    </xf>
    <xf numFmtId="0" fontId="4" fillId="0" borderId="14" xfId="0" applyFont="1" applyBorder="1" applyAlignment="1" quotePrefix="1">
      <alignment horizontal="center"/>
    </xf>
    <xf numFmtId="0" fontId="3" fillId="0" borderId="14" xfId="0" applyFont="1" applyBorder="1" applyAlignment="1">
      <alignment horizontal="center"/>
    </xf>
    <xf numFmtId="0" fontId="3" fillId="0" borderId="27" xfId="0" applyFont="1" applyBorder="1" applyAlignment="1">
      <alignment horizontal="center" vertical="center"/>
    </xf>
    <xf numFmtId="185" fontId="6" fillId="0" borderId="25" xfId="0" applyNumberFormat="1" applyFont="1" applyFill="1" applyBorder="1" applyAlignment="1">
      <alignment horizontal="left" vertical="center"/>
    </xf>
    <xf numFmtId="178" fontId="6" fillId="0" borderId="25" xfId="0" applyNumberFormat="1" applyFont="1" applyFill="1" applyBorder="1" applyAlignment="1">
      <alignment horizontal="left" vertical="center"/>
    </xf>
    <xf numFmtId="0" fontId="0" fillId="0" borderId="0" xfId="0" applyFont="1" applyBorder="1" applyAlignment="1">
      <alignment/>
    </xf>
    <xf numFmtId="185" fontId="6" fillId="0" borderId="26" xfId="0" applyNumberFormat="1" applyFont="1" applyFill="1" applyBorder="1" applyAlignment="1">
      <alignment horizontal="left" vertical="center"/>
    </xf>
    <xf numFmtId="178" fontId="6" fillId="0" borderId="24" xfId="0" applyNumberFormat="1" applyFont="1" applyFill="1" applyBorder="1" applyAlignment="1">
      <alignment horizontal="left" vertical="center"/>
    </xf>
    <xf numFmtId="178" fontId="6" fillId="0" borderId="26" xfId="0" applyNumberFormat="1" applyFont="1" applyFill="1" applyBorder="1" applyAlignment="1">
      <alignment horizontal="left" vertical="center"/>
    </xf>
    <xf numFmtId="0" fontId="0" fillId="0" borderId="11" xfId="0" applyFont="1" applyBorder="1" applyAlignment="1">
      <alignment/>
    </xf>
    <xf numFmtId="0" fontId="4" fillId="0" borderId="28" xfId="0" applyFont="1" applyBorder="1" applyAlignment="1">
      <alignment horizontal="left" vertical="center" wrapText="1"/>
    </xf>
    <xf numFmtId="0" fontId="4" fillId="0" borderId="0" xfId="0" applyFont="1" applyFill="1" applyBorder="1" applyAlignment="1">
      <alignment horizontal="justify" vertical="center" wrapText="1"/>
    </xf>
    <xf numFmtId="2" fontId="67" fillId="0" borderId="11" xfId="0" applyNumberFormat="1" applyFont="1" applyFill="1" applyBorder="1" applyAlignment="1">
      <alignment horizontal="left" vertical="center"/>
    </xf>
    <xf numFmtId="2" fontId="67" fillId="0" borderId="25" xfId="0" applyNumberFormat="1" applyFont="1" applyFill="1" applyBorder="1" applyAlignment="1">
      <alignment horizontal="left" vertical="center"/>
    </xf>
    <xf numFmtId="185" fontId="67" fillId="0" borderId="11" xfId="0" applyNumberFormat="1" applyFont="1" applyFill="1" applyBorder="1" applyAlignment="1">
      <alignment vertical="center"/>
    </xf>
    <xf numFmtId="178" fontId="67" fillId="0" borderId="25" xfId="0" applyNumberFormat="1" applyFont="1" applyFill="1" applyBorder="1" applyAlignment="1">
      <alignment vertical="center"/>
    </xf>
    <xf numFmtId="185" fontId="67" fillId="0" borderId="11" xfId="0" applyNumberFormat="1" applyFont="1" applyFill="1" applyBorder="1" applyAlignment="1">
      <alignment horizontal="left" vertical="center"/>
    </xf>
    <xf numFmtId="185" fontId="67" fillId="0" borderId="25" xfId="0" applyNumberFormat="1" applyFont="1" applyFill="1" applyBorder="1" applyAlignment="1">
      <alignment horizontal="left" vertical="center"/>
    </xf>
    <xf numFmtId="185" fontId="67" fillId="0" borderId="25" xfId="0" applyNumberFormat="1" applyFont="1" applyFill="1" applyBorder="1" applyAlignment="1">
      <alignment vertical="center"/>
    </xf>
    <xf numFmtId="185" fontId="67" fillId="0" borderId="15" xfId="0" applyNumberFormat="1" applyFont="1" applyFill="1" applyBorder="1" applyAlignment="1">
      <alignment horizontal="left" vertical="center"/>
    </xf>
    <xf numFmtId="185" fontId="67" fillId="0" borderId="26" xfId="0" applyNumberFormat="1" applyFont="1" applyFill="1" applyBorder="1" applyAlignment="1">
      <alignment horizontal="left" vertical="center"/>
    </xf>
    <xf numFmtId="178" fontId="67" fillId="0" borderId="19" xfId="0" applyNumberFormat="1" applyFont="1" applyFill="1" applyBorder="1" applyAlignment="1">
      <alignment horizontal="left" vertical="center"/>
    </xf>
    <xf numFmtId="178" fontId="67" fillId="0" borderId="24" xfId="0" applyNumberFormat="1" applyFont="1" applyFill="1" applyBorder="1" applyAlignment="1">
      <alignment horizontal="left" vertical="center"/>
    </xf>
    <xf numFmtId="178" fontId="67" fillId="0" borderId="0" xfId="0" applyNumberFormat="1" applyFont="1" applyFill="1" applyBorder="1" applyAlignment="1">
      <alignment horizontal="left" vertical="center"/>
    </xf>
    <xf numFmtId="178" fontId="67" fillId="0" borderId="25" xfId="0" applyNumberFormat="1" applyFont="1" applyFill="1" applyBorder="1" applyAlignment="1">
      <alignment horizontal="left" vertical="center"/>
    </xf>
    <xf numFmtId="187" fontId="4" fillId="0" borderId="0" xfId="0" applyNumberFormat="1" applyFont="1" applyFill="1" applyBorder="1" applyAlignment="1">
      <alignment vertical="center"/>
    </xf>
    <xf numFmtId="0" fontId="13" fillId="41" borderId="0" xfId="0" applyFont="1" applyFill="1" applyBorder="1" applyAlignment="1">
      <alignment/>
    </xf>
    <xf numFmtId="0" fontId="13" fillId="41" borderId="0" xfId="0" applyFont="1" applyFill="1" applyBorder="1" applyAlignment="1">
      <alignment horizontal="center"/>
    </xf>
    <xf numFmtId="2" fontId="13" fillId="0" borderId="0" xfId="0" applyNumberFormat="1" applyFont="1" applyFill="1" applyBorder="1" applyAlignment="1">
      <alignment/>
    </xf>
    <xf numFmtId="0" fontId="13" fillId="42" borderId="29" xfId="0" applyFont="1" applyFill="1" applyBorder="1" applyAlignment="1">
      <alignment/>
    </xf>
    <xf numFmtId="0" fontId="8" fillId="42" borderId="30" xfId="0" applyFont="1" applyFill="1" applyBorder="1" applyAlignment="1">
      <alignment horizontal="center"/>
    </xf>
    <xf numFmtId="0" fontId="8" fillId="42" borderId="31" xfId="0" applyFont="1" applyFill="1" applyBorder="1" applyAlignment="1">
      <alignment/>
    </xf>
    <xf numFmtId="0" fontId="13" fillId="42" borderId="32" xfId="0" applyFont="1" applyFill="1" applyBorder="1" applyAlignment="1">
      <alignment/>
    </xf>
    <xf numFmtId="0" fontId="8" fillId="42" borderId="31" xfId="0" applyFont="1" applyFill="1" applyBorder="1" applyAlignment="1">
      <alignment horizontal="center"/>
    </xf>
    <xf numFmtId="2" fontId="8" fillId="0" borderId="33" xfId="0" applyNumberFormat="1" applyFont="1" applyFill="1" applyBorder="1" applyAlignment="1">
      <alignment horizontal="center"/>
    </xf>
    <xf numFmtId="0" fontId="13" fillId="42" borderId="34" xfId="0" applyFont="1" applyFill="1" applyBorder="1" applyAlignment="1">
      <alignment horizontal="center"/>
    </xf>
    <xf numFmtId="2" fontId="13" fillId="0" borderId="35" xfId="0" applyNumberFormat="1" applyFont="1" applyFill="1" applyBorder="1" applyAlignment="1">
      <alignment/>
    </xf>
    <xf numFmtId="0" fontId="13" fillId="42" borderId="36" xfId="0" applyFont="1" applyFill="1" applyBorder="1" applyAlignment="1">
      <alignment/>
    </xf>
    <xf numFmtId="0" fontId="13" fillId="42" borderId="31" xfId="0" applyFont="1" applyFill="1" applyBorder="1" applyAlignment="1">
      <alignment/>
    </xf>
    <xf numFmtId="0" fontId="13" fillId="42" borderId="37" xfId="0" applyFont="1" applyFill="1" applyBorder="1" applyAlignment="1">
      <alignment horizontal="center"/>
    </xf>
    <xf numFmtId="2" fontId="13" fillId="0" borderId="38" xfId="0" applyNumberFormat="1" applyFont="1" applyFill="1" applyBorder="1" applyAlignment="1">
      <alignment/>
    </xf>
    <xf numFmtId="2" fontId="8" fillId="0" borderId="39" xfId="0" applyNumberFormat="1" applyFont="1" applyFill="1" applyBorder="1" applyAlignment="1">
      <alignment/>
    </xf>
    <xf numFmtId="187" fontId="0" fillId="0" borderId="0" xfId="0" applyNumberFormat="1" applyAlignment="1">
      <alignment/>
    </xf>
    <xf numFmtId="0" fontId="13" fillId="43" borderId="0" xfId="0" applyFont="1" applyFill="1" applyBorder="1" applyAlignment="1">
      <alignment/>
    </xf>
    <xf numFmtId="0" fontId="13" fillId="43" borderId="0" xfId="0" applyFont="1" applyFill="1" applyBorder="1" applyAlignment="1">
      <alignment horizontal="center"/>
    </xf>
    <xf numFmtId="2" fontId="13" fillId="44" borderId="0" xfId="0" applyNumberFormat="1" applyFont="1" applyFill="1" applyBorder="1" applyAlignment="1">
      <alignment/>
    </xf>
    <xf numFmtId="0" fontId="8" fillId="43" borderId="0" xfId="0" applyFont="1" applyFill="1" applyBorder="1" applyAlignment="1">
      <alignment/>
    </xf>
    <xf numFmtId="0" fontId="13" fillId="44" borderId="0" xfId="0" applyFont="1" applyFill="1" applyAlignment="1">
      <alignment/>
    </xf>
    <xf numFmtId="0" fontId="7" fillId="44" borderId="0" xfId="0" applyFont="1" applyFill="1" applyAlignment="1">
      <alignment/>
    </xf>
    <xf numFmtId="2" fontId="7" fillId="44" borderId="0" xfId="0" applyNumberFormat="1" applyFont="1" applyFill="1" applyBorder="1" applyAlignment="1">
      <alignment horizontal="center"/>
    </xf>
    <xf numFmtId="0" fontId="13" fillId="44" borderId="0" xfId="0" applyFont="1" applyFill="1" applyBorder="1" applyAlignment="1">
      <alignment/>
    </xf>
    <xf numFmtId="0" fontId="8" fillId="44" borderId="0" xfId="0" applyFont="1" applyFill="1" applyBorder="1" applyAlignment="1">
      <alignment/>
    </xf>
    <xf numFmtId="0" fontId="13" fillId="44" borderId="11" xfId="0" applyFont="1" applyFill="1" applyBorder="1" applyAlignment="1">
      <alignment horizontal="justify" wrapText="1"/>
    </xf>
    <xf numFmtId="0" fontId="13" fillId="44" borderId="11" xfId="0" applyFont="1" applyFill="1" applyBorder="1" applyAlignment="1">
      <alignment horizontal="left" wrapText="1"/>
    </xf>
    <xf numFmtId="0" fontId="13" fillId="42" borderId="36" xfId="0" applyFont="1" applyFill="1" applyBorder="1" applyAlignment="1" quotePrefix="1">
      <alignment horizontal="right"/>
    </xf>
    <xf numFmtId="0" fontId="13" fillId="42" borderId="36" xfId="0" applyFont="1" applyFill="1" applyBorder="1" applyAlignment="1">
      <alignment horizontal="right"/>
    </xf>
    <xf numFmtId="0" fontId="8" fillId="44" borderId="11" xfId="0" applyFont="1" applyFill="1" applyBorder="1" applyAlignment="1">
      <alignment horizontal="left" wrapText="1"/>
    </xf>
    <xf numFmtId="0" fontId="13" fillId="44" borderId="11" xfId="0" applyFont="1" applyFill="1" applyBorder="1" applyAlignment="1">
      <alignment horizontal="left" vertical="center" wrapText="1"/>
    </xf>
    <xf numFmtId="0" fontId="68" fillId="44" borderId="11" xfId="0" applyFont="1" applyFill="1" applyBorder="1" applyAlignment="1">
      <alignment horizontal="left" wrapText="1"/>
    </xf>
    <xf numFmtId="0" fontId="13" fillId="45" borderId="36" xfId="0" applyFont="1" applyFill="1" applyBorder="1" applyAlignment="1">
      <alignment horizontal="right"/>
    </xf>
    <xf numFmtId="0" fontId="8" fillId="0" borderId="11" xfId="0" applyFont="1" applyBorder="1" applyAlignment="1">
      <alignment horizontal="justify" wrapText="1"/>
    </xf>
    <xf numFmtId="0" fontId="8" fillId="44" borderId="11" xfId="0" applyFont="1" applyFill="1" applyBorder="1" applyAlignment="1">
      <alignment horizontal="justify" wrapText="1"/>
    </xf>
    <xf numFmtId="0" fontId="8" fillId="42" borderId="36" xfId="0" applyFont="1" applyFill="1" applyBorder="1" applyAlignment="1">
      <alignment/>
    </xf>
    <xf numFmtId="0" fontId="8" fillId="42" borderId="36" xfId="0" applyFont="1" applyFill="1" applyBorder="1" applyAlignment="1">
      <alignment horizontal="right"/>
    </xf>
    <xf numFmtId="0" fontId="8" fillId="42" borderId="36" xfId="0" applyFont="1" applyFill="1" applyBorder="1" applyAlignment="1" quotePrefix="1">
      <alignment horizontal="right"/>
    </xf>
    <xf numFmtId="0" fontId="8" fillId="45" borderId="36" xfId="0" applyFont="1" applyFill="1" applyBorder="1" applyAlignment="1">
      <alignment horizontal="right"/>
    </xf>
    <xf numFmtId="0" fontId="8" fillId="42" borderId="36" xfId="0" applyFont="1" applyFill="1" applyBorder="1" applyAlignment="1">
      <alignment horizontal="center"/>
    </xf>
    <xf numFmtId="2" fontId="8" fillId="0" borderId="40" xfId="0" applyNumberFormat="1" applyFont="1" applyFill="1" applyBorder="1" applyAlignment="1">
      <alignment horizontal="center"/>
    </xf>
    <xf numFmtId="2" fontId="8" fillId="0" borderId="40" xfId="0" applyNumberFormat="1" applyFont="1" applyFill="1" applyBorder="1" applyAlignment="1">
      <alignment/>
    </xf>
    <xf numFmtId="0" fontId="13" fillId="42" borderId="0" xfId="0" applyFont="1" applyFill="1" applyBorder="1" applyAlignment="1">
      <alignment/>
    </xf>
    <xf numFmtId="49" fontId="8" fillId="0" borderId="0" xfId="0" applyNumberFormat="1" applyFont="1" applyBorder="1" applyAlignment="1">
      <alignment horizontal="left" wrapText="1"/>
    </xf>
    <xf numFmtId="49" fontId="13" fillId="44" borderId="0" xfId="0" applyNumberFormat="1" applyFont="1" applyFill="1" applyBorder="1" applyAlignment="1">
      <alignment horizontal="left" wrapText="1"/>
    </xf>
    <xf numFmtId="0" fontId="13" fillId="42" borderId="36" xfId="0" applyFont="1" applyFill="1" applyBorder="1" applyAlignment="1">
      <alignment horizontal="right" vertical="center"/>
    </xf>
    <xf numFmtId="2" fontId="8" fillId="0" borderId="41" xfId="0" applyNumberFormat="1" applyFont="1" applyFill="1" applyBorder="1" applyAlignment="1">
      <alignment horizontal="center"/>
    </xf>
    <xf numFmtId="0" fontId="13" fillId="41" borderId="42" xfId="0" applyFont="1" applyFill="1" applyBorder="1" applyAlignment="1">
      <alignment/>
    </xf>
    <xf numFmtId="0" fontId="0" fillId="0" borderId="0" xfId="0" applyFont="1" applyAlignment="1">
      <alignment/>
    </xf>
    <xf numFmtId="0" fontId="9" fillId="0" borderId="0" xfId="0" applyFont="1" applyAlignment="1">
      <alignment/>
    </xf>
    <xf numFmtId="0" fontId="15" fillId="0" borderId="43" xfId="0" applyFont="1" applyBorder="1" applyAlignment="1">
      <alignment/>
    </xf>
    <xf numFmtId="0" fontId="15" fillId="0" borderId="44" xfId="0" applyFont="1" applyBorder="1" applyAlignment="1">
      <alignment/>
    </xf>
    <xf numFmtId="2" fontId="8" fillId="0" borderId="35" xfId="0" applyNumberFormat="1" applyFont="1" applyFill="1" applyBorder="1" applyAlignment="1">
      <alignment horizontal="center"/>
    </xf>
    <xf numFmtId="0" fontId="8" fillId="42" borderId="34" xfId="0" applyFont="1" applyFill="1" applyBorder="1" applyAlignment="1">
      <alignment horizontal="center"/>
    </xf>
    <xf numFmtId="2" fontId="8" fillId="0" borderId="35" xfId="0" applyNumberFormat="1" applyFont="1" applyFill="1" applyBorder="1" applyAlignment="1">
      <alignment/>
    </xf>
    <xf numFmtId="187" fontId="9" fillId="0" borderId="0" xfId="0" applyNumberFormat="1" applyFont="1" applyAlignment="1">
      <alignment/>
    </xf>
    <xf numFmtId="0" fontId="13" fillId="44" borderId="0" xfId="0" applyFont="1" applyFill="1" applyBorder="1" applyAlignment="1">
      <alignment horizontal="justify" wrapText="1"/>
    </xf>
    <xf numFmtId="2" fontId="13" fillId="41" borderId="0" xfId="0" applyNumberFormat="1" applyFont="1" applyFill="1" applyBorder="1" applyAlignment="1">
      <alignment/>
    </xf>
    <xf numFmtId="187" fontId="69" fillId="0" borderId="45" xfId="0" applyNumberFormat="1" applyFont="1" applyBorder="1" applyAlignment="1">
      <alignment/>
    </xf>
    <xf numFmtId="187" fontId="15" fillId="0" borderId="46" xfId="0" applyNumberFormat="1" applyFont="1" applyBorder="1" applyAlignment="1">
      <alignment horizontal="center" vertical="center"/>
    </xf>
    <xf numFmtId="187" fontId="9" fillId="46" borderId="46" xfId="0" applyNumberFormat="1" applyFont="1" applyFill="1" applyBorder="1" applyAlignment="1">
      <alignment/>
    </xf>
    <xf numFmtId="187" fontId="9" fillId="0" borderId="25" xfId="0" applyNumberFormat="1" applyFont="1" applyBorder="1" applyAlignment="1">
      <alignment/>
    </xf>
    <xf numFmtId="0" fontId="15" fillId="0" borderId="47" xfId="0" applyFont="1" applyBorder="1" applyAlignment="1">
      <alignment/>
    </xf>
    <xf numFmtId="0" fontId="15" fillId="0" borderId="48" xfId="0" applyFont="1" applyBorder="1" applyAlignment="1">
      <alignment/>
    </xf>
    <xf numFmtId="0" fontId="15" fillId="0" borderId="49" xfId="0" applyFont="1" applyBorder="1" applyAlignment="1">
      <alignment/>
    </xf>
    <xf numFmtId="0" fontId="15" fillId="0" borderId="50" xfId="0" applyFont="1" applyBorder="1" applyAlignment="1">
      <alignment/>
    </xf>
    <xf numFmtId="187" fontId="9" fillId="0" borderId="51" xfId="0" applyNumberFormat="1" applyFont="1" applyBorder="1" applyAlignment="1">
      <alignment/>
    </xf>
    <xf numFmtId="0" fontId="14" fillId="46" borderId="18" xfId="0" applyFont="1" applyFill="1" applyBorder="1" applyAlignment="1">
      <alignment/>
    </xf>
    <xf numFmtId="0" fontId="0" fillId="46" borderId="0" xfId="0" applyFill="1" applyBorder="1" applyAlignment="1">
      <alignment/>
    </xf>
    <xf numFmtId="187" fontId="0" fillId="46" borderId="52" xfId="0" applyNumberFormat="1" applyFill="1" applyBorder="1" applyAlignment="1">
      <alignment/>
    </xf>
    <xf numFmtId="0" fontId="9" fillId="43" borderId="0" xfId="0" applyFont="1" applyFill="1" applyBorder="1" applyAlignment="1">
      <alignment/>
    </xf>
    <xf numFmtId="0" fontId="9" fillId="43" borderId="0" xfId="0" applyFont="1" applyFill="1" applyBorder="1" applyAlignment="1">
      <alignment horizontal="center"/>
    </xf>
    <xf numFmtId="187" fontId="9" fillId="44" borderId="0" xfId="0" applyNumberFormat="1" applyFont="1" applyFill="1" applyBorder="1" applyAlignment="1">
      <alignment/>
    </xf>
    <xf numFmtId="0" fontId="15" fillId="43" borderId="0" xfId="0" applyFont="1" applyFill="1" applyBorder="1" applyAlignment="1">
      <alignment/>
    </xf>
    <xf numFmtId="187" fontId="9" fillId="44" borderId="0" xfId="0" applyNumberFormat="1" applyFont="1" applyFill="1" applyAlignment="1">
      <alignment/>
    </xf>
    <xf numFmtId="187" fontId="9" fillId="44" borderId="0" xfId="0" applyNumberFormat="1" applyFont="1" applyFill="1" applyBorder="1" applyAlignment="1">
      <alignment horizontal="center"/>
    </xf>
    <xf numFmtId="0" fontId="9" fillId="42" borderId="29" xfId="0" applyFont="1" applyFill="1" applyBorder="1" applyAlignment="1">
      <alignment/>
    </xf>
    <xf numFmtId="0" fontId="15" fillId="42" borderId="30" xfId="0" applyFont="1" applyFill="1" applyBorder="1" applyAlignment="1">
      <alignment horizontal="center"/>
    </xf>
    <xf numFmtId="187" fontId="15" fillId="0" borderId="41" xfId="0" applyNumberFormat="1" applyFont="1" applyFill="1" applyBorder="1" applyAlignment="1">
      <alignment horizontal="center"/>
    </xf>
    <xf numFmtId="0" fontId="9" fillId="41" borderId="42" xfId="0" applyFont="1" applyFill="1" applyBorder="1" applyAlignment="1">
      <alignment/>
    </xf>
    <xf numFmtId="0" fontId="15" fillId="42" borderId="31" xfId="0" applyFont="1" applyFill="1" applyBorder="1" applyAlignment="1">
      <alignment/>
    </xf>
    <xf numFmtId="0" fontId="9" fillId="42" borderId="32" xfId="0" applyFont="1" applyFill="1" applyBorder="1" applyAlignment="1">
      <alignment/>
    </xf>
    <xf numFmtId="0" fontId="15" fillId="42" borderId="31" xfId="0" applyFont="1" applyFill="1" applyBorder="1" applyAlignment="1">
      <alignment horizontal="center"/>
    </xf>
    <xf numFmtId="187" fontId="15" fillId="0" borderId="33" xfId="0" applyNumberFormat="1" applyFont="1" applyFill="1" applyBorder="1" applyAlignment="1">
      <alignment horizontal="center"/>
    </xf>
    <xf numFmtId="187" fontId="15" fillId="0" borderId="39" xfId="0" applyNumberFormat="1" applyFont="1" applyFill="1" applyBorder="1" applyAlignment="1">
      <alignment/>
    </xf>
    <xf numFmtId="0" fontId="9" fillId="42" borderId="36" xfId="0" applyFont="1" applyFill="1" applyBorder="1" applyAlignment="1">
      <alignment/>
    </xf>
    <xf numFmtId="0" fontId="9" fillId="42" borderId="34" xfId="0" applyFont="1" applyFill="1" applyBorder="1" applyAlignment="1">
      <alignment horizontal="center"/>
    </xf>
    <xf numFmtId="187" fontId="9" fillId="0" borderId="35" xfId="0" applyNumberFormat="1" applyFont="1" applyFill="1" applyBorder="1" applyAlignment="1">
      <alignment/>
    </xf>
    <xf numFmtId="0" fontId="9" fillId="42" borderId="31" xfId="0" applyFont="1" applyFill="1" applyBorder="1" applyAlignment="1">
      <alignment/>
    </xf>
    <xf numFmtId="0" fontId="9" fillId="42" borderId="37" xfId="0" applyFont="1" applyFill="1" applyBorder="1" applyAlignment="1">
      <alignment horizontal="center"/>
    </xf>
    <xf numFmtId="187" fontId="9" fillId="0" borderId="38" xfId="0" applyNumberFormat="1" applyFont="1" applyFill="1" applyBorder="1" applyAlignment="1">
      <alignment/>
    </xf>
    <xf numFmtId="0" fontId="9" fillId="44" borderId="53" xfId="0" applyFont="1" applyFill="1" applyBorder="1" applyAlignment="1">
      <alignment/>
    </xf>
    <xf numFmtId="187" fontId="15" fillId="44" borderId="0" xfId="0" applyNumberFormat="1" applyFont="1" applyFill="1" applyBorder="1" applyAlignment="1">
      <alignment/>
    </xf>
    <xf numFmtId="0" fontId="15" fillId="42" borderId="36" xfId="0" applyFont="1" applyFill="1" applyBorder="1" applyAlignment="1">
      <alignment/>
    </xf>
    <xf numFmtId="0" fontId="9" fillId="42" borderId="36" xfId="0" applyFont="1" applyFill="1" applyBorder="1" applyAlignment="1" quotePrefix="1">
      <alignment horizontal="right"/>
    </xf>
    <xf numFmtId="0" fontId="9" fillId="42" borderId="54" xfId="0" applyFont="1" applyFill="1" applyBorder="1" applyAlignment="1">
      <alignment/>
    </xf>
    <xf numFmtId="2" fontId="9" fillId="0" borderId="0" xfId="0" applyNumberFormat="1" applyFont="1" applyFill="1" applyBorder="1" applyAlignment="1">
      <alignment/>
    </xf>
    <xf numFmtId="0" fontId="70" fillId="42" borderId="36" xfId="0" applyFont="1" applyFill="1" applyBorder="1" applyAlignment="1">
      <alignment/>
    </xf>
    <xf numFmtId="0" fontId="69" fillId="42" borderId="54" xfId="0" applyFont="1" applyFill="1" applyBorder="1" applyAlignment="1">
      <alignment horizontal="center"/>
    </xf>
    <xf numFmtId="187" fontId="69" fillId="0" borderId="55" xfId="0" applyNumberFormat="1" applyFont="1" applyFill="1" applyBorder="1" applyAlignment="1">
      <alignment/>
    </xf>
    <xf numFmtId="187" fontId="69" fillId="0" borderId="35" xfId="0" applyNumberFormat="1" applyFont="1" applyFill="1" applyBorder="1" applyAlignment="1">
      <alignment/>
    </xf>
    <xf numFmtId="0" fontId="9" fillId="44" borderId="0" xfId="0" applyFont="1" applyFill="1" applyBorder="1" applyAlignment="1">
      <alignment/>
    </xf>
    <xf numFmtId="187" fontId="9" fillId="0" borderId="0" xfId="0" applyNumberFormat="1" applyFont="1" applyFill="1" applyBorder="1" applyAlignment="1">
      <alignment/>
    </xf>
    <xf numFmtId="0" fontId="8" fillId="42" borderId="0" xfId="0" applyFont="1" applyFill="1" applyBorder="1" applyAlignment="1">
      <alignment/>
    </xf>
    <xf numFmtId="0" fontId="13" fillId="0" borderId="0" xfId="0" applyFont="1" applyFill="1" applyBorder="1" applyAlignment="1">
      <alignment wrapText="1"/>
    </xf>
    <xf numFmtId="49" fontId="13" fillId="44" borderId="0" xfId="0" applyNumberFormat="1" applyFont="1" applyFill="1" applyBorder="1" applyAlignment="1">
      <alignment horizontal="left" vertical="center" wrapText="1"/>
    </xf>
    <xf numFmtId="0" fontId="8" fillId="0" borderId="11" xfId="0" applyFont="1" applyFill="1" applyBorder="1" applyAlignment="1">
      <alignment/>
    </xf>
    <xf numFmtId="0" fontId="13" fillId="0" borderId="43" xfId="0" applyFont="1" applyBorder="1" applyAlignment="1">
      <alignment/>
    </xf>
    <xf numFmtId="0" fontId="13" fillId="0" borderId="56" xfId="0" applyFont="1" applyBorder="1" applyAlignment="1">
      <alignment horizontal="center"/>
    </xf>
    <xf numFmtId="0" fontId="13" fillId="0" borderId="11" xfId="0" applyFont="1" applyFill="1" applyBorder="1" applyAlignment="1">
      <alignment/>
    </xf>
    <xf numFmtId="187" fontId="69" fillId="0" borderId="35" xfId="66" applyNumberFormat="1" applyFont="1" applyFill="1" applyBorder="1" applyAlignment="1">
      <alignment/>
    </xf>
    <xf numFmtId="187" fontId="69" fillId="0" borderId="55" xfId="66" applyNumberFormat="1" applyFont="1" applyFill="1" applyBorder="1" applyAlignment="1">
      <alignment/>
    </xf>
    <xf numFmtId="0" fontId="9" fillId="43" borderId="11" xfId="0" applyFont="1" applyFill="1" applyBorder="1" applyAlignment="1">
      <alignment/>
    </xf>
    <xf numFmtId="0" fontId="71" fillId="0" borderId="44" xfId="0" applyFont="1" applyBorder="1" applyAlignment="1">
      <alignment/>
    </xf>
    <xf numFmtId="0" fontId="71" fillId="0" borderId="44" xfId="0" applyFont="1" applyBorder="1" applyAlignment="1">
      <alignment wrapText="1"/>
    </xf>
    <xf numFmtId="178" fontId="8" fillId="0" borderId="35" xfId="0" applyNumberFormat="1" applyFont="1" applyFill="1" applyBorder="1" applyAlignment="1">
      <alignment horizontal="center"/>
    </xf>
    <xf numFmtId="178" fontId="13" fillId="0" borderId="35" xfId="0" applyNumberFormat="1" applyFont="1" applyFill="1" applyBorder="1" applyAlignment="1">
      <alignment/>
    </xf>
    <xf numFmtId="178" fontId="8" fillId="0" borderId="35" xfId="0" applyNumberFormat="1" applyFont="1" applyFill="1" applyBorder="1" applyAlignment="1">
      <alignment/>
    </xf>
    <xf numFmtId="178" fontId="8" fillId="44" borderId="57" xfId="0" applyNumberFormat="1" applyFont="1" applyFill="1" applyBorder="1" applyAlignment="1">
      <alignment/>
    </xf>
    <xf numFmtId="178" fontId="15" fillId="44" borderId="57" xfId="0" applyNumberFormat="1" applyFont="1" applyFill="1" applyBorder="1" applyAlignment="1">
      <alignment/>
    </xf>
    <xf numFmtId="178" fontId="13" fillId="0" borderId="57" xfId="0" applyNumberFormat="1" applyFont="1" applyFill="1" applyBorder="1" applyAlignment="1">
      <alignment/>
    </xf>
    <xf numFmtId="178" fontId="8" fillId="0" borderId="57" xfId="0" applyNumberFormat="1" applyFont="1" applyFill="1" applyBorder="1" applyAlignment="1">
      <alignment/>
    </xf>
    <xf numFmtId="178" fontId="72" fillId="44" borderId="57" xfId="0" applyNumberFormat="1" applyFont="1" applyFill="1" applyBorder="1" applyAlignment="1">
      <alignment/>
    </xf>
    <xf numFmtId="178" fontId="9" fillId="0" borderId="35" xfId="0" applyNumberFormat="1" applyFont="1" applyFill="1" applyBorder="1" applyAlignment="1">
      <alignment/>
    </xf>
    <xf numFmtId="187" fontId="15" fillId="44" borderId="57" xfId="0" applyNumberFormat="1" applyFont="1" applyFill="1" applyBorder="1" applyAlignment="1">
      <alignment/>
    </xf>
    <xf numFmtId="0" fontId="13" fillId="44" borderId="58" xfId="0" applyFont="1" applyFill="1" applyBorder="1" applyAlignment="1">
      <alignment horizontal="justify" wrapText="1"/>
    </xf>
    <xf numFmtId="0" fontId="69" fillId="0" borderId="43" xfId="0" applyFont="1" applyBorder="1" applyAlignment="1">
      <alignment wrapText="1"/>
    </xf>
    <xf numFmtId="0" fontId="13" fillId="0" borderId="43" xfId="100" applyFont="1" applyBorder="1" applyAlignment="1">
      <alignment vertical="top" wrapText="1"/>
      <protection/>
    </xf>
    <xf numFmtId="0" fontId="13" fillId="0" borderId="43" xfId="100" applyFont="1" applyBorder="1" applyAlignment="1">
      <alignment vertical="top"/>
      <protection/>
    </xf>
    <xf numFmtId="0" fontId="13" fillId="0" borderId="43" xfId="0" applyFont="1" applyBorder="1" applyAlignment="1">
      <alignment horizontal="left" vertical="top" wrapText="1"/>
    </xf>
    <xf numFmtId="0" fontId="9" fillId="42" borderId="36" xfId="0" applyFont="1" applyFill="1" applyBorder="1" applyAlignment="1">
      <alignment wrapText="1"/>
    </xf>
    <xf numFmtId="0" fontId="24" fillId="42" borderId="59" xfId="100" applyFont="1" applyFill="1" applyBorder="1" applyAlignment="1">
      <alignment horizontal="center" vertical="top"/>
      <protection/>
    </xf>
    <xf numFmtId="0" fontId="9" fillId="42" borderId="59" xfId="0" applyFont="1" applyFill="1" applyBorder="1" applyAlignment="1">
      <alignment horizontal="center"/>
    </xf>
    <xf numFmtId="0" fontId="17" fillId="0" borderId="43" xfId="94" applyFont="1" applyBorder="1" applyAlignment="1">
      <alignment vertical="center" wrapText="1"/>
      <protection/>
    </xf>
    <xf numFmtId="0" fontId="15" fillId="42" borderId="43" xfId="0" applyFont="1" applyFill="1" applyBorder="1" applyAlignment="1">
      <alignment/>
    </xf>
    <xf numFmtId="178" fontId="13" fillId="0" borderId="35" xfId="0" applyNumberFormat="1" applyFont="1" applyFill="1" applyBorder="1" applyAlignment="1">
      <alignment horizontal="center"/>
    </xf>
    <xf numFmtId="2" fontId="9" fillId="42" borderId="36" xfId="0" applyNumberFormat="1" applyFont="1" applyFill="1" applyBorder="1" applyAlignment="1" quotePrefix="1">
      <alignment horizontal="right"/>
    </xf>
    <xf numFmtId="0" fontId="69" fillId="0" borderId="0" xfId="0" applyFont="1" applyBorder="1" applyAlignment="1">
      <alignment wrapText="1"/>
    </xf>
    <xf numFmtId="0" fontId="9" fillId="42" borderId="43" xfId="0" applyFont="1" applyFill="1" applyBorder="1" applyAlignment="1">
      <alignment wrapText="1"/>
    </xf>
    <xf numFmtId="0" fontId="70" fillId="0" borderId="60" xfId="0" applyFont="1" applyBorder="1" applyAlignment="1">
      <alignment/>
    </xf>
    <xf numFmtId="0" fontId="13" fillId="44" borderId="43" xfId="0" applyFont="1" applyFill="1" applyBorder="1" applyAlignment="1">
      <alignment horizontal="center" vertical="center"/>
    </xf>
    <xf numFmtId="0" fontId="9" fillId="42" borderId="61" xfId="0" applyFont="1" applyFill="1" applyBorder="1" applyAlignment="1">
      <alignment/>
    </xf>
    <xf numFmtId="0" fontId="8" fillId="44" borderId="43" xfId="0" applyFont="1" applyFill="1" applyBorder="1" applyAlignment="1">
      <alignment horizontal="left" vertical="top" wrapText="1"/>
    </xf>
    <xf numFmtId="0" fontId="69" fillId="0" borderId="43" xfId="96" applyFont="1" applyBorder="1" applyAlignment="1">
      <alignment wrapText="1"/>
      <protection/>
    </xf>
    <xf numFmtId="0" fontId="13" fillId="44" borderId="43" xfId="0" applyFont="1" applyFill="1" applyBorder="1" applyAlignment="1">
      <alignment horizontal="justify" wrapText="1"/>
    </xf>
    <xf numFmtId="0" fontId="25" fillId="0" borderId="0" xfId="0" applyFont="1" applyFill="1" applyBorder="1" applyAlignment="1">
      <alignment/>
    </xf>
    <xf numFmtId="0" fontId="13" fillId="44" borderId="11" xfId="0" applyFont="1" applyFill="1" applyBorder="1" applyAlignment="1">
      <alignment horizontal="justify" vertical="top" wrapText="1"/>
    </xf>
    <xf numFmtId="0" fontId="13" fillId="44" borderId="43" xfId="100" applyFont="1" applyFill="1" applyBorder="1" applyAlignment="1">
      <alignment vertical="top"/>
      <protection/>
    </xf>
    <xf numFmtId="0" fontId="24" fillId="45" borderId="59" xfId="100" applyFont="1" applyFill="1" applyBorder="1" applyAlignment="1">
      <alignment horizontal="center" vertical="top"/>
      <protection/>
    </xf>
    <xf numFmtId="0" fontId="13" fillId="45" borderId="34" xfId="0" applyFont="1" applyFill="1" applyBorder="1" applyAlignment="1">
      <alignment horizontal="center"/>
    </xf>
    <xf numFmtId="2" fontId="8" fillId="44" borderId="35" xfId="0" applyNumberFormat="1" applyFont="1" applyFill="1" applyBorder="1" applyAlignment="1">
      <alignment horizontal="center"/>
    </xf>
    <xf numFmtId="178" fontId="13" fillId="44" borderId="35" xfId="0" applyNumberFormat="1" applyFont="1" applyFill="1" applyBorder="1" applyAlignment="1">
      <alignment/>
    </xf>
    <xf numFmtId="0" fontId="13" fillId="44" borderId="11" xfId="100" applyFont="1" applyFill="1" applyBorder="1" applyAlignment="1">
      <alignment vertical="top"/>
      <protection/>
    </xf>
    <xf numFmtId="0" fontId="72" fillId="0" borderId="44" xfId="0" applyFont="1" applyBorder="1" applyAlignment="1">
      <alignment/>
    </xf>
    <xf numFmtId="0" fontId="13" fillId="45" borderId="34" xfId="0" applyFont="1" applyFill="1" applyBorder="1" applyAlignment="1">
      <alignment horizontal="center" vertical="center"/>
    </xf>
    <xf numFmtId="0" fontId="13" fillId="42" borderId="62" xfId="0" applyFont="1" applyFill="1" applyBorder="1" applyAlignment="1">
      <alignment horizontal="center"/>
    </xf>
    <xf numFmtId="0" fontId="13" fillId="42" borderId="54" xfId="0" applyFont="1" applyFill="1" applyBorder="1" applyAlignment="1">
      <alignment horizontal="center"/>
    </xf>
    <xf numFmtId="178" fontId="13" fillId="0" borderId="55" xfId="0" applyNumberFormat="1" applyFont="1" applyFill="1" applyBorder="1" applyAlignment="1">
      <alignment horizontal="center"/>
    </xf>
    <xf numFmtId="178" fontId="13" fillId="0" borderId="55" xfId="0" applyNumberFormat="1" applyFont="1" applyFill="1" applyBorder="1" applyAlignment="1">
      <alignment/>
    </xf>
    <xf numFmtId="2" fontId="8" fillId="0" borderId="0" xfId="0" applyNumberFormat="1" applyFont="1" applyFill="1" applyBorder="1" applyAlignment="1">
      <alignment horizontal="center"/>
    </xf>
    <xf numFmtId="0" fontId="8" fillId="42" borderId="63" xfId="0" applyFont="1" applyFill="1" applyBorder="1" applyAlignment="1">
      <alignment horizontal="center"/>
    </xf>
    <xf numFmtId="0" fontId="8" fillId="42" borderId="64" xfId="0" applyFont="1" applyFill="1" applyBorder="1" applyAlignment="1">
      <alignment horizontal="center"/>
    </xf>
    <xf numFmtId="2" fontId="8" fillId="0" borderId="65" xfId="0" applyNumberFormat="1" applyFont="1" applyFill="1" applyBorder="1" applyAlignment="1">
      <alignment horizontal="center"/>
    </xf>
    <xf numFmtId="0" fontId="8" fillId="42" borderId="66" xfId="0" applyFont="1" applyFill="1" applyBorder="1" applyAlignment="1">
      <alignment/>
    </xf>
    <xf numFmtId="2" fontId="8" fillId="0" borderId="67" xfId="0" applyNumberFormat="1" applyFont="1" applyFill="1" applyBorder="1" applyAlignment="1">
      <alignment/>
    </xf>
    <xf numFmtId="0" fontId="8" fillId="42" borderId="68" xfId="0" applyFont="1" applyFill="1" applyBorder="1" applyAlignment="1">
      <alignment/>
    </xf>
    <xf numFmtId="2" fontId="13" fillId="0" borderId="69" xfId="0" applyNumberFormat="1" applyFont="1" applyFill="1" applyBorder="1" applyAlignment="1">
      <alignment/>
    </xf>
    <xf numFmtId="0" fontId="13" fillId="42" borderId="68" xfId="0" applyFont="1" applyFill="1" applyBorder="1" applyAlignment="1">
      <alignment/>
    </xf>
    <xf numFmtId="0" fontId="13" fillId="42" borderId="68" xfId="0" applyFont="1" applyFill="1" applyBorder="1" applyAlignment="1">
      <alignment horizontal="right"/>
    </xf>
    <xf numFmtId="178" fontId="13" fillId="0" borderId="69" xfId="0" applyNumberFormat="1" applyFont="1" applyFill="1" applyBorder="1" applyAlignment="1">
      <alignment/>
    </xf>
    <xf numFmtId="0" fontId="8" fillId="42" borderId="68" xfId="0" applyFont="1" applyFill="1" applyBorder="1" applyAlignment="1">
      <alignment horizontal="right"/>
    </xf>
    <xf numFmtId="0" fontId="13" fillId="42" borderId="18" xfId="0" applyFont="1" applyFill="1" applyBorder="1" applyAlignment="1">
      <alignment horizontal="right"/>
    </xf>
    <xf numFmtId="0" fontId="13" fillId="42" borderId="70" xfId="0" applyFont="1" applyFill="1" applyBorder="1" applyAlignment="1">
      <alignment horizontal="right"/>
    </xf>
    <xf numFmtId="0" fontId="13" fillId="0" borderId="71" xfId="100" applyFont="1" applyBorder="1" applyAlignment="1">
      <alignment vertical="top"/>
      <protection/>
    </xf>
    <xf numFmtId="0" fontId="13" fillId="42" borderId="72" xfId="0" applyFont="1" applyFill="1" applyBorder="1" applyAlignment="1">
      <alignment horizontal="center"/>
    </xf>
    <xf numFmtId="2" fontId="13" fillId="0" borderId="73" xfId="0" applyNumberFormat="1" applyFont="1" applyFill="1" applyBorder="1" applyAlignment="1">
      <alignment/>
    </xf>
    <xf numFmtId="2" fontId="13" fillId="0" borderId="74" xfId="0" applyNumberFormat="1" applyFont="1" applyFill="1" applyBorder="1" applyAlignment="1">
      <alignment/>
    </xf>
    <xf numFmtId="2" fontId="8" fillId="0" borderId="75" xfId="0" applyNumberFormat="1" applyFont="1" applyFill="1" applyBorder="1" applyAlignment="1">
      <alignment/>
    </xf>
    <xf numFmtId="0" fontId="8" fillId="0" borderId="14" xfId="0" applyFont="1" applyBorder="1" applyAlignment="1">
      <alignment horizontal="right" wrapText="1"/>
    </xf>
    <xf numFmtId="0" fontId="13" fillId="42" borderId="68" xfId="0" applyFont="1" applyFill="1" applyBorder="1" applyAlignment="1" quotePrefix="1">
      <alignment horizontal="right"/>
    </xf>
    <xf numFmtId="0" fontId="13" fillId="45" borderId="68" xfId="0" applyFont="1" applyFill="1" applyBorder="1" applyAlignment="1" quotePrefix="1">
      <alignment horizontal="right"/>
    </xf>
    <xf numFmtId="0" fontId="8" fillId="42" borderId="68" xfId="0" applyFont="1" applyFill="1" applyBorder="1" applyAlignment="1" quotePrefix="1">
      <alignment horizontal="right"/>
    </xf>
    <xf numFmtId="0" fontId="13" fillId="42" borderId="70" xfId="0" applyFont="1" applyFill="1" applyBorder="1" applyAlignment="1">
      <alignment/>
    </xf>
    <xf numFmtId="0" fontId="13" fillId="42" borderId="76" xfId="0" applyFont="1" applyFill="1" applyBorder="1" applyAlignment="1">
      <alignment/>
    </xf>
    <xf numFmtId="0" fontId="15" fillId="42" borderId="77" xfId="0" applyFont="1" applyFill="1" applyBorder="1" applyAlignment="1">
      <alignment/>
    </xf>
    <xf numFmtId="0" fontId="9" fillId="42" borderId="58" xfId="0" applyFont="1" applyFill="1" applyBorder="1" applyAlignment="1">
      <alignment wrapText="1"/>
    </xf>
    <xf numFmtId="0" fontId="9" fillId="42" borderId="78" xfId="0" applyFont="1" applyFill="1" applyBorder="1" applyAlignment="1">
      <alignment wrapText="1"/>
    </xf>
    <xf numFmtId="0" fontId="9" fillId="42" borderId="58" xfId="0" applyFont="1" applyFill="1" applyBorder="1" applyAlignment="1">
      <alignment/>
    </xf>
    <xf numFmtId="0" fontId="9" fillId="42" borderId="79" xfId="0" applyFont="1" applyFill="1" applyBorder="1" applyAlignment="1">
      <alignment wrapText="1"/>
    </xf>
    <xf numFmtId="0" fontId="8" fillId="42" borderId="18" xfId="0" applyFont="1" applyFill="1" applyBorder="1" applyAlignment="1">
      <alignment/>
    </xf>
    <xf numFmtId="0" fontId="13" fillId="42" borderId="77" xfId="0" applyFont="1" applyFill="1" applyBorder="1" applyAlignment="1">
      <alignment wrapText="1"/>
    </xf>
    <xf numFmtId="0" fontId="8" fillId="42" borderId="80" xfId="0" applyFont="1" applyFill="1" applyBorder="1" applyAlignment="1">
      <alignment/>
    </xf>
    <xf numFmtId="0" fontId="8" fillId="42" borderId="58" xfId="0" applyFont="1" applyFill="1" applyBorder="1" applyAlignment="1">
      <alignment horizontal="center"/>
    </xf>
    <xf numFmtId="0" fontId="13" fillId="42" borderId="80" xfId="0" applyFont="1" applyFill="1" applyBorder="1" applyAlignment="1">
      <alignment/>
    </xf>
    <xf numFmtId="0" fontId="13" fillId="42" borderId="80" xfId="0" applyFont="1" applyFill="1" applyBorder="1" applyAlignment="1">
      <alignment wrapText="1"/>
    </xf>
    <xf numFmtId="0" fontId="13" fillId="42" borderId="58" xfId="0" applyFont="1" applyFill="1" applyBorder="1" applyAlignment="1">
      <alignment horizontal="center"/>
    </xf>
    <xf numFmtId="0" fontId="13" fillId="42" borderId="81" xfId="0" applyFont="1" applyFill="1" applyBorder="1" applyAlignment="1">
      <alignment horizontal="center"/>
    </xf>
    <xf numFmtId="0" fontId="73" fillId="0" borderId="82" xfId="0" applyFont="1" applyBorder="1" applyAlignment="1">
      <alignment/>
    </xf>
    <xf numFmtId="0" fontId="13" fillId="42" borderId="61" xfId="0" applyFont="1" applyFill="1" applyBorder="1" applyAlignment="1">
      <alignment horizontal="right"/>
    </xf>
    <xf numFmtId="0" fontId="8" fillId="42" borderId="59" xfId="0" applyFont="1" applyFill="1" applyBorder="1" applyAlignment="1">
      <alignment horizontal="center"/>
    </xf>
    <xf numFmtId="0" fontId="15" fillId="42" borderId="36" xfId="0" applyFont="1" applyFill="1" applyBorder="1" applyAlignment="1">
      <alignment horizontal="center"/>
    </xf>
    <xf numFmtId="187" fontId="15" fillId="0" borderId="40" xfId="0" applyNumberFormat="1" applyFont="1" applyFill="1" applyBorder="1" applyAlignment="1">
      <alignment/>
    </xf>
    <xf numFmtId="0" fontId="15" fillId="42" borderId="61" xfId="0" applyFont="1" applyFill="1" applyBorder="1" applyAlignment="1">
      <alignment/>
    </xf>
    <xf numFmtId="0" fontId="15" fillId="42" borderId="83" xfId="0" applyFont="1" applyFill="1" applyBorder="1" applyAlignment="1">
      <alignment horizontal="center"/>
    </xf>
    <xf numFmtId="0" fontId="15" fillId="42" borderId="61" xfId="0" applyFont="1" applyFill="1" applyBorder="1" applyAlignment="1">
      <alignment horizontal="center"/>
    </xf>
    <xf numFmtId="187" fontId="9" fillId="0" borderId="84" xfId="0" applyNumberFormat="1" applyFont="1" applyFill="1" applyBorder="1" applyAlignment="1">
      <alignment/>
    </xf>
    <xf numFmtId="187" fontId="15" fillId="0" borderId="56" xfId="0" applyNumberFormat="1" applyFont="1" applyFill="1" applyBorder="1" applyAlignment="1">
      <alignment horizontal="center"/>
    </xf>
    <xf numFmtId="187" fontId="15" fillId="0" borderId="85" xfId="0" applyNumberFormat="1" applyFont="1" applyFill="1" applyBorder="1" applyAlignment="1">
      <alignment horizontal="center"/>
    </xf>
    <xf numFmtId="187" fontId="15" fillId="0" borderId="86" xfId="0" applyNumberFormat="1" applyFont="1" applyFill="1" applyBorder="1" applyAlignment="1">
      <alignment/>
    </xf>
    <xf numFmtId="187" fontId="15" fillId="0" borderId="87" xfId="0" applyNumberFormat="1" applyFont="1" applyFill="1" applyBorder="1" applyAlignment="1">
      <alignment horizontal="center"/>
    </xf>
    <xf numFmtId="196" fontId="13" fillId="0" borderId="40" xfId="0" applyNumberFormat="1" applyFont="1" applyFill="1" applyBorder="1" applyAlignment="1">
      <alignment horizontal="center"/>
    </xf>
    <xf numFmtId="178" fontId="13" fillId="0" borderId="73" xfId="0" applyNumberFormat="1" applyFont="1" applyFill="1" applyBorder="1" applyAlignment="1">
      <alignment/>
    </xf>
    <xf numFmtId="178" fontId="13" fillId="0" borderId="88" xfId="0" applyNumberFormat="1" applyFont="1" applyFill="1" applyBorder="1" applyAlignment="1">
      <alignment/>
    </xf>
    <xf numFmtId="0" fontId="13" fillId="42" borderId="89" xfId="0" applyFont="1" applyFill="1" applyBorder="1" applyAlignment="1">
      <alignment horizontal="center"/>
    </xf>
    <xf numFmtId="0" fontId="13" fillId="42" borderId="90" xfId="0" applyFont="1" applyFill="1" applyBorder="1" applyAlignment="1">
      <alignment horizontal="center"/>
    </xf>
    <xf numFmtId="0" fontId="13" fillId="42" borderId="77" xfId="0" applyFont="1" applyFill="1" applyBorder="1" applyAlignment="1">
      <alignment horizontal="center"/>
    </xf>
    <xf numFmtId="196" fontId="13" fillId="0" borderId="75" xfId="0" applyNumberFormat="1" applyFont="1" applyFill="1" applyBorder="1" applyAlignment="1">
      <alignment/>
    </xf>
    <xf numFmtId="196" fontId="13" fillId="0" borderId="69" xfId="0" applyNumberFormat="1" applyFont="1" applyFill="1" applyBorder="1" applyAlignment="1">
      <alignment/>
    </xf>
    <xf numFmtId="196" fontId="13" fillId="44" borderId="69" xfId="0" applyNumberFormat="1" applyFont="1" applyFill="1" applyBorder="1" applyAlignment="1">
      <alignment/>
    </xf>
    <xf numFmtId="196" fontId="13" fillId="0" borderId="74" xfId="0" applyNumberFormat="1" applyFont="1" applyFill="1" applyBorder="1" applyAlignment="1">
      <alignment/>
    </xf>
    <xf numFmtId="0" fontId="8" fillId="42" borderId="61" xfId="0" applyFont="1" applyFill="1" applyBorder="1" applyAlignment="1">
      <alignment horizontal="center"/>
    </xf>
    <xf numFmtId="0" fontId="8" fillId="42" borderId="91" xfId="0" applyFont="1" applyFill="1" applyBorder="1" applyAlignment="1">
      <alignment horizontal="center"/>
    </xf>
    <xf numFmtId="196" fontId="8" fillId="0" borderId="75" xfId="0" applyNumberFormat="1" applyFont="1" applyFill="1" applyBorder="1" applyAlignment="1">
      <alignment/>
    </xf>
    <xf numFmtId="196" fontId="8" fillId="0" borderId="38" xfId="0" applyNumberFormat="1" applyFont="1" applyFill="1" applyBorder="1" applyAlignment="1">
      <alignment/>
    </xf>
    <xf numFmtId="187" fontId="69" fillId="0" borderId="92" xfId="0" applyNumberFormat="1" applyFont="1" applyBorder="1" applyAlignment="1">
      <alignment/>
    </xf>
    <xf numFmtId="0" fontId="9" fillId="45" borderId="29" xfId="0" applyFont="1" applyFill="1" applyBorder="1" applyAlignment="1">
      <alignment/>
    </xf>
    <xf numFmtId="0" fontId="9" fillId="45" borderId="36" xfId="0" applyFont="1" applyFill="1" applyBorder="1" applyAlignment="1">
      <alignment/>
    </xf>
    <xf numFmtId="0" fontId="9" fillId="45" borderId="43" xfId="0" applyFont="1" applyFill="1" applyBorder="1" applyAlignment="1">
      <alignment wrapText="1"/>
    </xf>
    <xf numFmtId="0" fontId="9" fillId="45" borderId="34" xfId="0" applyFont="1" applyFill="1" applyBorder="1" applyAlignment="1">
      <alignment horizontal="center"/>
    </xf>
    <xf numFmtId="178" fontId="9" fillId="44" borderId="35" xfId="0" applyNumberFormat="1" applyFont="1" applyFill="1" applyBorder="1" applyAlignment="1">
      <alignment/>
    </xf>
    <xf numFmtId="0" fontId="15" fillId="0" borderId="93" xfId="0" applyFont="1" applyBorder="1" applyAlignment="1">
      <alignment/>
    </xf>
    <xf numFmtId="0" fontId="72" fillId="0" borderId="44" xfId="0" applyFont="1" applyBorder="1" applyAlignment="1">
      <alignment wrapText="1"/>
    </xf>
    <xf numFmtId="187" fontId="9" fillId="44" borderId="92" xfId="0" applyNumberFormat="1" applyFont="1" applyFill="1" applyBorder="1" applyAlignment="1">
      <alignment/>
    </xf>
    <xf numFmtId="187" fontId="9" fillId="47" borderId="92" xfId="0" applyNumberFormat="1" applyFont="1" applyFill="1" applyBorder="1" applyAlignment="1">
      <alignment/>
    </xf>
    <xf numFmtId="187" fontId="15" fillId="44" borderId="0" xfId="0" applyNumberFormat="1" applyFont="1" applyFill="1" applyBorder="1" applyAlignment="1">
      <alignment horizontal="center"/>
    </xf>
    <xf numFmtId="187" fontId="15" fillId="0" borderId="94" xfId="0" applyNumberFormat="1" applyFont="1" applyFill="1" applyBorder="1" applyAlignment="1">
      <alignment horizontal="center" vertical="center"/>
    </xf>
    <xf numFmtId="187" fontId="15" fillId="0" borderId="95" xfId="0" applyNumberFormat="1" applyFont="1" applyFill="1" applyBorder="1" applyAlignment="1">
      <alignment horizontal="center" vertical="center"/>
    </xf>
    <xf numFmtId="0" fontId="8" fillId="44" borderId="0" xfId="0" applyFont="1" applyFill="1" applyBorder="1" applyAlignment="1">
      <alignment horizontal="center"/>
    </xf>
    <xf numFmtId="2" fontId="8" fillId="0" borderId="96" xfId="0" applyNumberFormat="1" applyFont="1" applyFill="1" applyBorder="1" applyAlignment="1">
      <alignment horizontal="center" vertical="center"/>
    </xf>
    <xf numFmtId="2" fontId="8" fillId="0" borderId="97" xfId="0" applyNumberFormat="1" applyFont="1" applyFill="1" applyBorder="1" applyAlignment="1">
      <alignment horizontal="center" vertical="center"/>
    </xf>
    <xf numFmtId="2" fontId="8" fillId="0" borderId="94" xfId="0" applyNumberFormat="1" applyFont="1" applyFill="1" applyBorder="1" applyAlignment="1">
      <alignment horizontal="center" vertical="center"/>
    </xf>
    <xf numFmtId="2" fontId="8" fillId="0" borderId="95" xfId="0" applyNumberFormat="1" applyFont="1" applyFill="1" applyBorder="1" applyAlignment="1">
      <alignment horizontal="center" vertical="center"/>
    </xf>
    <xf numFmtId="0" fontId="8" fillId="0" borderId="0" xfId="0" applyFont="1" applyAlignment="1">
      <alignment horizontal="left" vertical="center" wrapText="1"/>
    </xf>
    <xf numFmtId="0" fontId="13"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Fill="1" applyAlignment="1">
      <alignment horizontal="center" vertical="center"/>
    </xf>
    <xf numFmtId="0" fontId="15" fillId="46" borderId="98" xfId="0" applyFont="1" applyFill="1" applyBorder="1" applyAlignment="1">
      <alignment horizontal="left"/>
    </xf>
    <xf numFmtId="0" fontId="15" fillId="46" borderId="99" xfId="0" applyFont="1" applyFill="1" applyBorder="1" applyAlignment="1">
      <alignment horizontal="left"/>
    </xf>
    <xf numFmtId="0" fontId="15" fillId="46" borderId="13" xfId="0" applyFont="1" applyFill="1" applyBorder="1" applyAlignment="1">
      <alignment horizontal="left"/>
    </xf>
    <xf numFmtId="0" fontId="15" fillId="46" borderId="23" xfId="0" applyFont="1" applyFill="1" applyBorder="1" applyAlignment="1">
      <alignment horizontal="left"/>
    </xf>
    <xf numFmtId="0" fontId="15" fillId="0" borderId="14" xfId="0" applyFont="1" applyBorder="1" applyAlignment="1">
      <alignment horizontal="left"/>
    </xf>
    <xf numFmtId="0" fontId="15" fillId="0" borderId="11" xfId="0" applyFont="1" applyBorder="1" applyAlignment="1">
      <alignment horizontal="left"/>
    </xf>
    <xf numFmtId="0" fontId="0" fillId="0" borderId="98" xfId="0" applyBorder="1" applyAlignment="1">
      <alignment horizontal="center"/>
    </xf>
    <xf numFmtId="0" fontId="0" fillId="0" borderId="100" xfId="0" applyBorder="1" applyAlignment="1">
      <alignment horizontal="center"/>
    </xf>
    <xf numFmtId="0" fontId="0" fillId="0" borderId="99" xfId="0" applyBorder="1" applyAlignment="1">
      <alignment horizontal="center"/>
    </xf>
    <xf numFmtId="0" fontId="14" fillId="0" borderId="98" xfId="0" applyFont="1" applyBorder="1" applyAlignment="1">
      <alignment horizontal="left" vertical="center"/>
    </xf>
    <xf numFmtId="0" fontId="14" fillId="0" borderId="100" xfId="0" applyFont="1" applyBorder="1" applyAlignment="1">
      <alignment horizontal="left" vertical="center"/>
    </xf>
    <xf numFmtId="0" fontId="17" fillId="44" borderId="43" xfId="94" applyFont="1" applyFill="1" applyBorder="1" applyAlignment="1">
      <alignment vertical="center" wrapText="1"/>
      <protection/>
    </xf>
    <xf numFmtId="0" fontId="13" fillId="0" borderId="44" xfId="0" applyFont="1" applyBorder="1" applyAlignment="1">
      <alignment wrapText="1"/>
    </xf>
    <xf numFmtId="187" fontId="9" fillId="44" borderId="45" xfId="0" applyNumberFormat="1" applyFont="1" applyFill="1" applyBorder="1" applyAlignment="1">
      <alignment/>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omma 2" xfId="52"/>
    <cellStyle name="Comma 2 2" xfId="53"/>
    <cellStyle name="Comma 2 3" xfId="54"/>
    <cellStyle name="Comma 2 4" xfId="55"/>
    <cellStyle name="Comma 2 5" xfId="56"/>
    <cellStyle name="Comma 3" xfId="57"/>
    <cellStyle name="Comma 3 2" xfId="58"/>
    <cellStyle name="Comma 4" xfId="59"/>
    <cellStyle name="Comma 5" xfId="60"/>
    <cellStyle name="Comma 6" xfId="61"/>
    <cellStyle name="Comma0" xfId="62"/>
    <cellStyle name="Comma0 2" xfId="63"/>
    <cellStyle name="Comma0 3" xfId="64"/>
    <cellStyle name="Comma0 4" xfId="65"/>
    <cellStyle name="Currency" xfId="66"/>
    <cellStyle name="Currency [0]" xfId="67"/>
    <cellStyle name="Currency 2" xfId="68"/>
    <cellStyle name="Currency 2 2" xfId="69"/>
    <cellStyle name="Currency 2 3" xfId="70"/>
    <cellStyle name="Currency 3" xfId="71"/>
    <cellStyle name="Currency 3 2" xfId="72"/>
    <cellStyle name="Currency 4" xfId="73"/>
    <cellStyle name="Currency 4 2" xfId="74"/>
    <cellStyle name="Currency 5" xfId="75"/>
    <cellStyle name="Currency0" xfId="76"/>
    <cellStyle name="Date" xfId="77"/>
    <cellStyle name="Explanatory Text" xfId="78"/>
    <cellStyle name="F2" xfId="79"/>
    <cellStyle name="F6" xfId="80"/>
    <cellStyle name="F8" xfId="81"/>
    <cellStyle name="Fixed" xfId="82"/>
    <cellStyle name="Followed Hyperlink" xfId="83"/>
    <cellStyle name="Good" xfId="84"/>
    <cellStyle name="header" xfId="85"/>
    <cellStyle name="Heading 1" xfId="86"/>
    <cellStyle name="Heading 2" xfId="87"/>
    <cellStyle name="Heading 3" xfId="88"/>
    <cellStyle name="Heading 4" xfId="89"/>
    <cellStyle name="Hyperlink" xfId="90"/>
    <cellStyle name="Input" xfId="91"/>
    <cellStyle name="Linked Cell" xfId="92"/>
    <cellStyle name="Neutral" xfId="93"/>
    <cellStyle name="Normal 2" xfId="94"/>
    <cellStyle name="Normal 2 2" xfId="95"/>
    <cellStyle name="Normal 2 2 2" xfId="96"/>
    <cellStyle name="Normal 2 3" xfId="97"/>
    <cellStyle name="Normal 2 4" xfId="98"/>
    <cellStyle name="Normal 2 50" xfId="99"/>
    <cellStyle name="Normal 3" xfId="100"/>
    <cellStyle name="Normal 4" xfId="101"/>
    <cellStyle name="Normal 5" xfId="102"/>
    <cellStyle name="Normal 6" xfId="103"/>
    <cellStyle name="Normal 7" xfId="104"/>
    <cellStyle name="Normal 8" xfId="105"/>
    <cellStyle name="Normal 9" xfId="106"/>
    <cellStyle name="Note" xfId="107"/>
    <cellStyle name="Note 2" xfId="108"/>
    <cellStyle name="OPSKRIF" xfId="109"/>
    <cellStyle name="Output" xfId="110"/>
    <cellStyle name="Percent" xfId="111"/>
    <cellStyle name="Percent 2" xfId="112"/>
    <cellStyle name="Percent 2 2" xfId="113"/>
    <cellStyle name="Percent 3" xfId="114"/>
    <cellStyle name="Percent 3 2" xfId="115"/>
    <cellStyle name="Percent 4" xfId="116"/>
    <cellStyle name="Title" xfId="117"/>
    <cellStyle name="Total" xfId="118"/>
    <cellStyle name="Warning Text"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47625</xdr:rowOff>
    </xdr:from>
    <xdr:to>
      <xdr:col>7</xdr:col>
      <xdr:colOff>266700</xdr:colOff>
      <xdr:row>3</xdr:row>
      <xdr:rowOff>266700</xdr:rowOff>
    </xdr:to>
    <xdr:pic>
      <xdr:nvPicPr>
        <xdr:cNvPr id="1" name="Picture 1"/>
        <xdr:cNvPicPr preferRelativeResize="1">
          <a:picLocks noChangeAspect="1"/>
        </xdr:cNvPicPr>
      </xdr:nvPicPr>
      <xdr:blipFill>
        <a:blip r:embed="rId1"/>
        <a:stretch>
          <a:fillRect/>
        </a:stretch>
      </xdr:blipFill>
      <xdr:spPr>
        <a:xfrm>
          <a:off x="9001125" y="47625"/>
          <a:ext cx="3009900" cy="962025"/>
        </a:xfrm>
        <a:prstGeom prst="rect">
          <a:avLst/>
        </a:prstGeom>
        <a:noFill/>
        <a:ln w="1" cmpd="sng">
          <a:noFill/>
        </a:ln>
      </xdr:spPr>
    </xdr:pic>
    <xdr:clientData/>
  </xdr:twoCellAnchor>
  <xdr:twoCellAnchor>
    <xdr:from>
      <xdr:col>5</xdr:col>
      <xdr:colOff>0</xdr:colOff>
      <xdr:row>25</xdr:row>
      <xdr:rowOff>0</xdr:rowOff>
    </xdr:from>
    <xdr:to>
      <xdr:col>7</xdr:col>
      <xdr:colOff>371475</xdr:colOff>
      <xdr:row>29</xdr:row>
      <xdr:rowOff>28575</xdr:rowOff>
    </xdr:to>
    <xdr:pic>
      <xdr:nvPicPr>
        <xdr:cNvPr id="2" name="Picture 1"/>
        <xdr:cNvPicPr preferRelativeResize="1">
          <a:picLocks noChangeAspect="1"/>
        </xdr:cNvPicPr>
      </xdr:nvPicPr>
      <xdr:blipFill>
        <a:blip r:embed="rId1"/>
        <a:stretch>
          <a:fillRect/>
        </a:stretch>
      </xdr:blipFill>
      <xdr:spPr>
        <a:xfrm>
          <a:off x="9096375" y="9220200"/>
          <a:ext cx="301942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47625</xdr:rowOff>
    </xdr:from>
    <xdr:to>
      <xdr:col>7</xdr:col>
      <xdr:colOff>266700</xdr:colOff>
      <xdr:row>3</xdr:row>
      <xdr:rowOff>266700</xdr:rowOff>
    </xdr:to>
    <xdr:pic>
      <xdr:nvPicPr>
        <xdr:cNvPr id="1" name="Picture 1"/>
        <xdr:cNvPicPr preferRelativeResize="1">
          <a:picLocks noChangeAspect="1"/>
        </xdr:cNvPicPr>
      </xdr:nvPicPr>
      <xdr:blipFill>
        <a:blip r:embed="rId1"/>
        <a:stretch>
          <a:fillRect/>
        </a:stretch>
      </xdr:blipFill>
      <xdr:spPr>
        <a:xfrm>
          <a:off x="9001125" y="47625"/>
          <a:ext cx="3009900" cy="9620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1</xdr:row>
      <xdr:rowOff>19050</xdr:rowOff>
    </xdr:from>
    <xdr:to>
      <xdr:col>7</xdr:col>
      <xdr:colOff>495300</xdr:colOff>
      <xdr:row>4</xdr:row>
      <xdr:rowOff>76200</xdr:rowOff>
    </xdr:to>
    <xdr:pic>
      <xdr:nvPicPr>
        <xdr:cNvPr id="1" name="Picture 1"/>
        <xdr:cNvPicPr preferRelativeResize="1">
          <a:picLocks noChangeAspect="1"/>
        </xdr:cNvPicPr>
      </xdr:nvPicPr>
      <xdr:blipFill>
        <a:blip r:embed="rId1"/>
        <a:stretch>
          <a:fillRect/>
        </a:stretch>
      </xdr:blipFill>
      <xdr:spPr>
        <a:xfrm>
          <a:off x="9315450" y="171450"/>
          <a:ext cx="3009900" cy="962025"/>
        </a:xfrm>
        <a:prstGeom prst="rect">
          <a:avLst/>
        </a:prstGeom>
        <a:noFill/>
        <a:ln w="1" cmpd="sng">
          <a:noFill/>
        </a:ln>
      </xdr:spPr>
    </xdr:pic>
    <xdr:clientData/>
  </xdr:twoCellAnchor>
  <xdr:twoCellAnchor>
    <xdr:from>
      <xdr:col>5</xdr:col>
      <xdr:colOff>1019175</xdr:colOff>
      <xdr:row>32</xdr:row>
      <xdr:rowOff>66675</xdr:rowOff>
    </xdr:from>
    <xdr:to>
      <xdr:col>7</xdr:col>
      <xdr:colOff>1524000</xdr:colOff>
      <xdr:row>36</xdr:row>
      <xdr:rowOff>114300</xdr:rowOff>
    </xdr:to>
    <xdr:pic>
      <xdr:nvPicPr>
        <xdr:cNvPr id="2" name="Picture 1"/>
        <xdr:cNvPicPr preferRelativeResize="1">
          <a:picLocks noChangeAspect="1"/>
        </xdr:cNvPicPr>
      </xdr:nvPicPr>
      <xdr:blipFill>
        <a:blip r:embed="rId1"/>
        <a:stretch>
          <a:fillRect/>
        </a:stretch>
      </xdr:blipFill>
      <xdr:spPr>
        <a:xfrm>
          <a:off x="10344150" y="12973050"/>
          <a:ext cx="3009900" cy="9715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0</xdr:row>
      <xdr:rowOff>104775</xdr:rowOff>
    </xdr:from>
    <xdr:to>
      <xdr:col>7</xdr:col>
      <xdr:colOff>1228725</xdr:colOff>
      <xdr:row>4</xdr:row>
      <xdr:rowOff>0</xdr:rowOff>
    </xdr:to>
    <xdr:pic>
      <xdr:nvPicPr>
        <xdr:cNvPr id="1" name="Picture 1"/>
        <xdr:cNvPicPr preferRelativeResize="1">
          <a:picLocks noChangeAspect="1"/>
        </xdr:cNvPicPr>
      </xdr:nvPicPr>
      <xdr:blipFill>
        <a:blip r:embed="rId1"/>
        <a:stretch>
          <a:fillRect/>
        </a:stretch>
      </xdr:blipFill>
      <xdr:spPr>
        <a:xfrm>
          <a:off x="10201275" y="104775"/>
          <a:ext cx="3000375" cy="9525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0</xdr:row>
      <xdr:rowOff>133350</xdr:rowOff>
    </xdr:from>
    <xdr:to>
      <xdr:col>7</xdr:col>
      <xdr:colOff>1143000</xdr:colOff>
      <xdr:row>4</xdr:row>
      <xdr:rowOff>38100</xdr:rowOff>
    </xdr:to>
    <xdr:pic>
      <xdr:nvPicPr>
        <xdr:cNvPr id="1" name="Picture 1"/>
        <xdr:cNvPicPr preferRelativeResize="1">
          <a:picLocks noChangeAspect="1"/>
        </xdr:cNvPicPr>
      </xdr:nvPicPr>
      <xdr:blipFill>
        <a:blip r:embed="rId1"/>
        <a:stretch>
          <a:fillRect/>
        </a:stretch>
      </xdr:blipFill>
      <xdr:spPr>
        <a:xfrm>
          <a:off x="9753600" y="133350"/>
          <a:ext cx="3019425" cy="9620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1028700</xdr:colOff>
      <xdr:row>0</xdr:row>
      <xdr:rowOff>142875</xdr:rowOff>
    </xdr:from>
    <xdr:to>
      <xdr:col>1</xdr:col>
      <xdr:colOff>2733675</xdr:colOff>
      <xdr:row>0</xdr:row>
      <xdr:rowOff>1095375</xdr:rowOff>
    </xdr:to>
    <xdr:pic>
      <xdr:nvPicPr>
        <xdr:cNvPr id="1" name="Picture 1"/>
        <xdr:cNvPicPr preferRelativeResize="1">
          <a:picLocks noChangeAspect="1"/>
        </xdr:cNvPicPr>
      </xdr:nvPicPr>
      <xdr:blipFill>
        <a:blip r:embed="rId1"/>
        <a:stretch>
          <a:fillRect/>
        </a:stretch>
      </xdr:blipFill>
      <xdr:spPr>
        <a:xfrm>
          <a:off x="1028700" y="142875"/>
          <a:ext cx="3009900" cy="952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P76"/>
  <sheetViews>
    <sheetView tabSelected="1" zoomScale="75" zoomScaleNormal="75" zoomScaleSheetLayoutView="55" zoomScalePageLayoutView="25" workbookViewId="0" topLeftCell="A1">
      <selection activeCell="H75" sqref="H75"/>
    </sheetView>
  </sheetViews>
  <sheetFormatPr defaultColWidth="8.421875" defaultRowHeight="18" customHeight="1"/>
  <cols>
    <col min="1" max="1" width="2.421875" style="167" customWidth="1"/>
    <col min="2" max="2" width="8.7109375" style="167" customWidth="1"/>
    <col min="3" max="3" width="110.7109375" style="167" customWidth="1"/>
    <col min="4" max="4" width="7.57421875" style="168" customWidth="1"/>
    <col min="5" max="5" width="7.00390625" style="168" customWidth="1"/>
    <col min="6" max="7" width="19.8515625" style="199" customWidth="1"/>
    <col min="8" max="8" width="20.140625" style="199" customWidth="1"/>
    <col min="9" max="9" width="4.57421875" style="167" customWidth="1"/>
    <col min="10" max="10" width="8.421875" style="167" customWidth="1"/>
    <col min="11" max="11" width="24.28125" style="167" customWidth="1"/>
    <col min="12" max="16384" width="8.421875" style="167" customWidth="1"/>
  </cols>
  <sheetData>
    <row r="1" spans="6:8" ht="12" customHeight="1">
      <c r="F1" s="169"/>
      <c r="G1" s="169"/>
      <c r="H1" s="169"/>
    </row>
    <row r="2" spans="2:8" ht="23.25" customHeight="1">
      <c r="B2" s="170" t="s">
        <v>248</v>
      </c>
      <c r="C2" s="170"/>
      <c r="F2" s="171"/>
      <c r="G2" s="169"/>
      <c r="H2" s="169"/>
    </row>
    <row r="3" spans="2:8" ht="23.25" customHeight="1">
      <c r="B3" s="170" t="s">
        <v>4</v>
      </c>
      <c r="C3" s="170"/>
      <c r="F3" s="331"/>
      <c r="G3" s="331"/>
      <c r="H3" s="331"/>
    </row>
    <row r="4" spans="2:12" ht="24.75" customHeight="1">
      <c r="B4" s="170" t="s">
        <v>5</v>
      </c>
      <c r="C4" s="170"/>
      <c r="F4" s="169"/>
      <c r="G4" s="169"/>
      <c r="H4" s="171"/>
      <c r="L4" s="146"/>
    </row>
    <row r="5" spans="2:8" ht="24.75" customHeight="1" thickBot="1">
      <c r="B5" s="170" t="s">
        <v>166</v>
      </c>
      <c r="C5" s="170"/>
      <c r="F5" s="169"/>
      <c r="G5" s="169"/>
      <c r="H5" s="172"/>
    </row>
    <row r="6" spans="1:12" ht="26.25" customHeight="1" thickBot="1" thickTop="1">
      <c r="A6" s="173"/>
      <c r="B6" s="174" t="s">
        <v>6</v>
      </c>
      <c r="C6" s="174" t="s">
        <v>7</v>
      </c>
      <c r="D6" s="174" t="s">
        <v>8</v>
      </c>
      <c r="E6" s="174" t="s">
        <v>9</v>
      </c>
      <c r="F6" s="332" t="s">
        <v>10</v>
      </c>
      <c r="G6" s="333"/>
      <c r="H6" s="175" t="s">
        <v>11</v>
      </c>
      <c r="I6" s="176"/>
      <c r="L6" s="146"/>
    </row>
    <row r="7" spans="1:9" ht="22.5" customHeight="1" thickBot="1" thickTop="1">
      <c r="A7" s="173"/>
      <c r="B7" s="177"/>
      <c r="C7" s="178"/>
      <c r="D7" s="179"/>
      <c r="E7" s="179"/>
      <c r="F7" s="180" t="s">
        <v>12</v>
      </c>
      <c r="G7" s="180" t="s">
        <v>13</v>
      </c>
      <c r="H7" s="181"/>
      <c r="I7" s="176"/>
    </row>
    <row r="8" spans="1:16" ht="26.25" customHeight="1" thickTop="1">
      <c r="A8" s="173"/>
      <c r="B8" s="182"/>
      <c r="C8" s="190" t="s">
        <v>14</v>
      </c>
      <c r="D8" s="183"/>
      <c r="E8" s="183"/>
      <c r="F8" s="184"/>
      <c r="G8" s="184"/>
      <c r="H8" s="184"/>
      <c r="P8" s="146"/>
    </row>
    <row r="9" spans="1:8" ht="26.25" customHeight="1">
      <c r="A9" s="173"/>
      <c r="B9" s="182">
        <v>1.1</v>
      </c>
      <c r="C9" s="190" t="s">
        <v>15</v>
      </c>
      <c r="D9" s="183"/>
      <c r="E9" s="183"/>
      <c r="F9" s="184"/>
      <c r="G9" s="220"/>
      <c r="H9" s="220"/>
    </row>
    <row r="10" spans="1:8" ht="36">
      <c r="A10" s="173"/>
      <c r="B10" s="182"/>
      <c r="C10" s="223" t="s">
        <v>213</v>
      </c>
      <c r="D10" s="183" t="s">
        <v>3</v>
      </c>
      <c r="E10" s="183">
        <v>1</v>
      </c>
      <c r="F10" s="220"/>
      <c r="G10" s="220">
        <v>0</v>
      </c>
      <c r="H10" s="220">
        <f>E10*G10</f>
        <v>0</v>
      </c>
    </row>
    <row r="11" spans="1:8" ht="33.75" customHeight="1">
      <c r="A11" s="173"/>
      <c r="B11" s="182">
        <v>1.2</v>
      </c>
      <c r="C11" s="240" t="s">
        <v>218</v>
      </c>
      <c r="D11" s="183" t="s">
        <v>3</v>
      </c>
      <c r="E11" s="183">
        <v>1</v>
      </c>
      <c r="F11" s="220"/>
      <c r="G11" s="220">
        <v>0</v>
      </c>
      <c r="H11" s="220">
        <f>E11*G11</f>
        <v>0</v>
      </c>
    </row>
    <row r="12" spans="1:8" ht="27.75" customHeight="1">
      <c r="A12" s="173"/>
      <c r="B12" s="182">
        <v>1.3</v>
      </c>
      <c r="C12" s="236" t="s">
        <v>214</v>
      </c>
      <c r="D12" s="183"/>
      <c r="E12" s="183"/>
      <c r="F12" s="184"/>
      <c r="G12" s="184"/>
      <c r="H12" s="184"/>
    </row>
    <row r="13" spans="1:8" ht="54">
      <c r="A13" s="173"/>
      <c r="B13" s="182"/>
      <c r="C13" s="223" t="s">
        <v>215</v>
      </c>
      <c r="D13" s="183" t="s">
        <v>3</v>
      </c>
      <c r="E13" s="183">
        <v>1</v>
      </c>
      <c r="F13" s="220"/>
      <c r="G13" s="220">
        <v>0</v>
      </c>
      <c r="H13" s="220">
        <f>E13*G13</f>
        <v>0</v>
      </c>
    </row>
    <row r="14" spans="1:8" ht="18">
      <c r="A14" s="173"/>
      <c r="B14" s="182"/>
      <c r="C14" s="234"/>
      <c r="D14" s="183"/>
      <c r="E14" s="183"/>
      <c r="F14" s="184"/>
      <c r="G14" s="184"/>
      <c r="H14" s="184"/>
    </row>
    <row r="15" spans="1:8" ht="27.75" customHeight="1">
      <c r="A15" s="173"/>
      <c r="B15" s="238">
        <v>1.4</v>
      </c>
      <c r="C15" s="231" t="s">
        <v>16</v>
      </c>
      <c r="D15" s="229"/>
      <c r="E15" s="183"/>
      <c r="F15" s="184"/>
      <c r="G15" s="220"/>
      <c r="H15" s="184"/>
    </row>
    <row r="16" spans="1:8" ht="36">
      <c r="A16" s="173"/>
      <c r="B16" s="238"/>
      <c r="C16" s="235" t="s">
        <v>216</v>
      </c>
      <c r="D16" s="229" t="s">
        <v>3</v>
      </c>
      <c r="E16" s="183">
        <v>1</v>
      </c>
      <c r="F16" s="220"/>
      <c r="G16" s="220">
        <v>0</v>
      </c>
      <c r="H16" s="220">
        <f>E16*G16</f>
        <v>0</v>
      </c>
    </row>
    <row r="17" spans="1:8" ht="27.75" customHeight="1">
      <c r="A17" s="173"/>
      <c r="B17" s="182">
        <v>1.5</v>
      </c>
      <c r="C17" s="190" t="s">
        <v>17</v>
      </c>
      <c r="D17" s="183"/>
      <c r="E17" s="183"/>
      <c r="F17" s="220"/>
      <c r="G17" s="220"/>
      <c r="H17" s="220"/>
    </row>
    <row r="18" spans="1:8" ht="54">
      <c r="A18" s="173"/>
      <c r="B18" s="182"/>
      <c r="C18" s="227" t="s">
        <v>217</v>
      </c>
      <c r="D18" s="183" t="s">
        <v>3</v>
      </c>
      <c r="E18" s="183">
        <v>1</v>
      </c>
      <c r="F18" s="220"/>
      <c r="G18" s="220">
        <v>0</v>
      </c>
      <c r="H18" s="220">
        <f>E18*G18</f>
        <v>0</v>
      </c>
    </row>
    <row r="19" spans="1:8" ht="27.75" customHeight="1">
      <c r="A19" s="173"/>
      <c r="B19" s="182"/>
      <c r="C19" s="182"/>
      <c r="D19" s="183"/>
      <c r="E19" s="183"/>
      <c r="F19" s="184"/>
      <c r="G19" s="184"/>
      <c r="H19" s="184"/>
    </row>
    <row r="20" spans="1:8" ht="27.75" customHeight="1">
      <c r="A20" s="173"/>
      <c r="B20" s="182"/>
      <c r="C20" s="182"/>
      <c r="D20" s="183"/>
      <c r="E20" s="183"/>
      <c r="F20" s="184"/>
      <c r="G20" s="184"/>
      <c r="H20" s="184"/>
    </row>
    <row r="21" spans="1:8" ht="27.75" customHeight="1">
      <c r="A21" s="173"/>
      <c r="B21" s="182"/>
      <c r="C21" s="182"/>
      <c r="D21" s="183"/>
      <c r="E21" s="183"/>
      <c r="F21" s="184"/>
      <c r="G21" s="184"/>
      <c r="H21" s="184"/>
    </row>
    <row r="22" spans="1:8" ht="27.75" customHeight="1" thickBot="1">
      <c r="A22" s="173"/>
      <c r="B22" s="185"/>
      <c r="C22" s="185"/>
      <c r="D22" s="186"/>
      <c r="E22" s="186"/>
      <c r="F22" s="187"/>
      <c r="G22" s="187"/>
      <c r="H22" s="187"/>
    </row>
    <row r="23" spans="3:8" ht="27.75" customHeight="1" thickBot="1" thickTop="1">
      <c r="C23" s="188"/>
      <c r="F23" s="169"/>
      <c r="G23" s="169"/>
      <c r="H23" s="221">
        <f>SUM(H10:H22)</f>
        <v>0</v>
      </c>
    </row>
    <row r="24" spans="6:8" ht="27.75" customHeight="1" thickTop="1">
      <c r="F24" s="169"/>
      <c r="G24" s="169"/>
      <c r="H24" s="169"/>
    </row>
    <row r="25" spans="6:8" ht="35.25" customHeight="1">
      <c r="F25" s="169"/>
      <c r="G25" s="169"/>
      <c r="H25" s="169"/>
    </row>
    <row r="26" spans="6:8" ht="18.75" customHeight="1">
      <c r="F26" s="169"/>
      <c r="G26" s="169"/>
      <c r="H26" s="169"/>
    </row>
    <row r="27" spans="2:8" ht="18" customHeight="1">
      <c r="B27" s="170" t="str">
        <f>B2</f>
        <v>CSIR GENERATOR INSTALLATION</v>
      </c>
      <c r="C27" s="170"/>
      <c r="F27" s="169"/>
      <c r="G27" s="169"/>
      <c r="H27" s="169"/>
    </row>
    <row r="28" spans="2:8" ht="18" customHeight="1">
      <c r="B28" s="170" t="s">
        <v>4</v>
      </c>
      <c r="C28" s="170"/>
      <c r="F28" s="169"/>
      <c r="G28" s="169"/>
      <c r="H28" s="189"/>
    </row>
    <row r="29" spans="2:8" ht="18" customHeight="1">
      <c r="B29" s="170" t="s">
        <v>5</v>
      </c>
      <c r="C29" s="170"/>
      <c r="F29" s="169"/>
      <c r="G29" s="169"/>
      <c r="H29" s="171"/>
    </row>
    <row r="30" spans="2:8" ht="18" customHeight="1" thickBot="1">
      <c r="B30" s="170"/>
      <c r="C30" s="170"/>
      <c r="F30" s="169"/>
      <c r="G30" s="169"/>
      <c r="H30" s="172"/>
    </row>
    <row r="31" spans="2:9" ht="27" customHeight="1" thickBot="1" thickTop="1">
      <c r="B31" s="174" t="s">
        <v>6</v>
      </c>
      <c r="C31" s="174" t="s">
        <v>7</v>
      </c>
      <c r="D31" s="174" t="s">
        <v>8</v>
      </c>
      <c r="E31" s="174" t="s">
        <v>9</v>
      </c>
      <c r="F31" s="332" t="s">
        <v>10</v>
      </c>
      <c r="G31" s="333"/>
      <c r="H31" s="175" t="s">
        <v>11</v>
      </c>
      <c r="I31" s="176"/>
    </row>
    <row r="32" spans="2:9" ht="23.25" customHeight="1" thickBot="1" thickTop="1">
      <c r="B32" s="177"/>
      <c r="C32" s="177"/>
      <c r="D32" s="179"/>
      <c r="E32" s="179"/>
      <c r="F32" s="306" t="s">
        <v>12</v>
      </c>
      <c r="G32" s="306" t="s">
        <v>13</v>
      </c>
      <c r="H32" s="298"/>
      <c r="I32" s="176"/>
    </row>
    <row r="33" spans="2:8" ht="23.25" customHeight="1" thickTop="1">
      <c r="B33" s="190"/>
      <c r="C33" s="190"/>
      <c r="D33" s="297"/>
      <c r="E33" s="301"/>
      <c r="F33" s="303"/>
      <c r="G33" s="304"/>
      <c r="H33" s="305"/>
    </row>
    <row r="34" spans="2:8" ht="23.25" customHeight="1">
      <c r="B34" s="299"/>
      <c r="C34" s="231" t="s">
        <v>274</v>
      </c>
      <c r="D34" s="300"/>
      <c r="E34" s="301"/>
      <c r="F34" s="303"/>
      <c r="G34" s="304"/>
      <c r="H34" s="305">
        <f>H23</f>
        <v>0</v>
      </c>
    </row>
    <row r="35" spans="2:8" ht="29.25" customHeight="1">
      <c r="B35" s="182"/>
      <c r="C35" s="182"/>
      <c r="D35" s="183"/>
      <c r="E35" s="183"/>
      <c r="F35" s="302"/>
      <c r="G35" s="302"/>
      <c r="H35" s="302"/>
    </row>
    <row r="36" spans="2:8" ht="29.25" customHeight="1">
      <c r="B36" s="182"/>
      <c r="C36" s="190" t="s">
        <v>18</v>
      </c>
      <c r="D36" s="183"/>
      <c r="E36" s="183"/>
      <c r="F36" s="184"/>
      <c r="G36" s="184"/>
      <c r="H36" s="184"/>
    </row>
    <row r="37" spans="2:8" ht="29.25" customHeight="1">
      <c r="B37" s="182">
        <v>1.6</v>
      </c>
      <c r="C37" s="190" t="s">
        <v>19</v>
      </c>
      <c r="D37" s="183"/>
      <c r="E37" s="183"/>
      <c r="F37" s="184"/>
      <c r="G37" s="184"/>
      <c r="H37" s="184"/>
    </row>
    <row r="38" spans="2:8" ht="36">
      <c r="B38" s="182"/>
      <c r="C38" s="227" t="s">
        <v>219</v>
      </c>
      <c r="D38" s="183" t="s">
        <v>20</v>
      </c>
      <c r="E38" s="183">
        <v>3</v>
      </c>
      <c r="F38" s="184"/>
      <c r="G38" s="184">
        <v>0</v>
      </c>
      <c r="H38" s="184">
        <f>E38*G38</f>
        <v>0</v>
      </c>
    </row>
    <row r="39" spans="2:8" ht="29.25" customHeight="1">
      <c r="B39" s="182"/>
      <c r="C39" s="182"/>
      <c r="D39" s="183"/>
      <c r="E39" s="183"/>
      <c r="F39" s="184"/>
      <c r="G39" s="184"/>
      <c r="H39" s="184"/>
    </row>
    <row r="40" spans="2:8" ht="29.25" customHeight="1">
      <c r="B40" s="182">
        <v>1.7</v>
      </c>
      <c r="C40" s="190" t="s">
        <v>21</v>
      </c>
      <c r="D40" s="183"/>
      <c r="E40" s="183"/>
      <c r="F40" s="184"/>
      <c r="G40" s="184"/>
      <c r="H40" s="184"/>
    </row>
    <row r="41" spans="2:8" ht="29.25" customHeight="1">
      <c r="B41" s="182"/>
      <c r="C41" s="182" t="s">
        <v>220</v>
      </c>
      <c r="D41" s="183" t="s">
        <v>20</v>
      </c>
      <c r="E41" s="183">
        <v>3</v>
      </c>
      <c r="F41" s="184"/>
      <c r="G41" s="184">
        <v>0</v>
      </c>
      <c r="H41" s="184">
        <f>E41*G41</f>
        <v>0</v>
      </c>
    </row>
    <row r="42" spans="2:8" ht="29.25" customHeight="1">
      <c r="B42" s="182"/>
      <c r="C42" s="182"/>
      <c r="D42" s="183"/>
      <c r="E42" s="183"/>
      <c r="F42" s="184"/>
      <c r="G42" s="184"/>
      <c r="H42" s="184"/>
    </row>
    <row r="43" spans="2:8" ht="29.25" customHeight="1">
      <c r="B43" s="191">
        <v>1.8</v>
      </c>
      <c r="C43" s="190" t="s">
        <v>22</v>
      </c>
      <c r="D43" s="183"/>
      <c r="E43" s="183"/>
      <c r="F43" s="184"/>
      <c r="G43" s="184"/>
      <c r="H43" s="184"/>
    </row>
    <row r="44" spans="2:8" ht="18">
      <c r="B44" s="182"/>
      <c r="C44" s="227" t="s">
        <v>318</v>
      </c>
      <c r="D44" s="183" t="s">
        <v>3</v>
      </c>
      <c r="E44" s="183">
        <v>1</v>
      </c>
      <c r="F44" s="184"/>
      <c r="G44" s="184">
        <v>0</v>
      </c>
      <c r="H44" s="184">
        <f>E44*G44</f>
        <v>0</v>
      </c>
    </row>
    <row r="45" spans="2:8" ht="18">
      <c r="B45" s="182"/>
      <c r="C45" s="227" t="s">
        <v>319</v>
      </c>
      <c r="D45" s="183" t="s">
        <v>20</v>
      </c>
      <c r="E45" s="183">
        <v>3</v>
      </c>
      <c r="F45" s="184"/>
      <c r="G45" s="184">
        <v>0</v>
      </c>
      <c r="H45" s="184">
        <f>E45*G45</f>
        <v>0</v>
      </c>
    </row>
    <row r="46" spans="2:8" ht="29.25" customHeight="1">
      <c r="B46" s="191">
        <v>1.9</v>
      </c>
      <c r="C46" s="190" t="s">
        <v>23</v>
      </c>
      <c r="D46" s="183"/>
      <c r="E46" s="183"/>
      <c r="F46" s="184"/>
      <c r="G46" s="184"/>
      <c r="H46" s="184"/>
    </row>
    <row r="47" spans="2:8" ht="27.75" customHeight="1">
      <c r="B47" s="182"/>
      <c r="C47" s="182" t="s">
        <v>24</v>
      </c>
      <c r="D47" s="183"/>
      <c r="E47" s="183"/>
      <c r="F47" s="184"/>
      <c r="G47" s="184"/>
      <c r="H47" s="184"/>
    </row>
    <row r="48" spans="2:8" ht="27.75" customHeight="1">
      <c r="B48" s="182"/>
      <c r="C48" s="182" t="s">
        <v>25</v>
      </c>
      <c r="D48" s="183"/>
      <c r="E48" s="183"/>
      <c r="F48" s="184"/>
      <c r="G48" s="184"/>
      <c r="H48" s="184"/>
    </row>
    <row r="49" spans="2:8" ht="27.75" customHeight="1">
      <c r="B49" s="182"/>
      <c r="C49" s="182" t="s">
        <v>26</v>
      </c>
      <c r="D49" s="183"/>
      <c r="E49" s="183"/>
      <c r="F49" s="184"/>
      <c r="G49" s="184"/>
      <c r="H49" s="184"/>
    </row>
    <row r="50" spans="2:8" ht="27.75" customHeight="1">
      <c r="B50" s="182"/>
      <c r="C50" s="182" t="s">
        <v>320</v>
      </c>
      <c r="D50" s="183" t="s">
        <v>3</v>
      </c>
      <c r="E50" s="183">
        <v>1</v>
      </c>
      <c r="F50" s="184"/>
      <c r="G50" s="184">
        <v>0</v>
      </c>
      <c r="H50" s="184">
        <f>E50*G50</f>
        <v>0</v>
      </c>
    </row>
    <row r="51" spans="2:8" ht="27.75" customHeight="1">
      <c r="B51" s="182"/>
      <c r="C51" s="192"/>
      <c r="D51" s="183"/>
      <c r="E51" s="183"/>
      <c r="F51" s="184"/>
      <c r="G51" s="184"/>
      <c r="H51" s="184"/>
    </row>
    <row r="52" spans="2:8" ht="27.75" customHeight="1">
      <c r="B52" s="233">
        <v>1.1</v>
      </c>
      <c r="C52" s="190" t="s">
        <v>27</v>
      </c>
      <c r="D52" s="183"/>
      <c r="E52" s="183"/>
      <c r="F52" s="184"/>
      <c r="G52" s="184"/>
      <c r="H52" s="184"/>
    </row>
    <row r="53" spans="2:8" ht="27.75" customHeight="1">
      <c r="B53" s="182"/>
      <c r="C53" s="182" t="s">
        <v>28</v>
      </c>
      <c r="D53" s="183"/>
      <c r="E53" s="183"/>
      <c r="F53" s="184"/>
      <c r="G53" s="184"/>
      <c r="H53" s="184"/>
    </row>
    <row r="54" spans="2:8" ht="27.75" customHeight="1">
      <c r="B54" s="182"/>
      <c r="C54" s="182" t="s">
        <v>29</v>
      </c>
      <c r="D54" s="183"/>
      <c r="E54" s="183"/>
      <c r="F54" s="184"/>
      <c r="G54" s="184"/>
      <c r="H54" s="184"/>
    </row>
    <row r="55" spans="2:8" ht="27.75" customHeight="1">
      <c r="B55" s="182"/>
      <c r="C55" s="182" t="s">
        <v>30</v>
      </c>
      <c r="D55" s="183"/>
      <c r="E55" s="183"/>
      <c r="F55" s="184"/>
      <c r="G55" s="184"/>
      <c r="H55" s="184"/>
    </row>
    <row r="56" spans="2:8" ht="27.75" customHeight="1">
      <c r="B56" s="182"/>
      <c r="C56" s="182" t="s">
        <v>56</v>
      </c>
      <c r="D56" s="183"/>
      <c r="E56" s="183"/>
      <c r="F56" s="184"/>
      <c r="G56" s="184"/>
      <c r="H56" s="184"/>
    </row>
    <row r="57" spans="2:11" ht="27.75" customHeight="1">
      <c r="B57" s="182"/>
      <c r="C57" s="182" t="s">
        <v>31</v>
      </c>
      <c r="D57" s="183" t="s">
        <v>3</v>
      </c>
      <c r="E57" s="183">
        <v>1</v>
      </c>
      <c r="F57" s="184"/>
      <c r="G57" s="184">
        <v>0</v>
      </c>
      <c r="H57" s="184">
        <f>E57*G57</f>
        <v>0</v>
      </c>
      <c r="K57" s="193"/>
    </row>
    <row r="58" spans="2:8" ht="27.75" customHeight="1">
      <c r="B58" s="182"/>
      <c r="C58" s="182" t="s">
        <v>184</v>
      </c>
      <c r="D58" s="183"/>
      <c r="E58" s="183"/>
      <c r="F58" s="184"/>
      <c r="G58" s="184"/>
      <c r="H58" s="184"/>
    </row>
    <row r="59" spans="2:8" ht="27.75" customHeight="1">
      <c r="B59" s="182"/>
      <c r="C59" s="182" t="s">
        <v>32</v>
      </c>
      <c r="D59" s="183"/>
      <c r="E59" s="183"/>
      <c r="F59" s="184"/>
      <c r="G59" s="184"/>
      <c r="H59" s="184"/>
    </row>
    <row r="60" spans="2:8" ht="27.75" customHeight="1">
      <c r="B60" s="182"/>
      <c r="C60" s="182" t="s">
        <v>57</v>
      </c>
      <c r="D60" s="183"/>
      <c r="E60" s="183"/>
      <c r="F60" s="184"/>
      <c r="G60" s="184"/>
      <c r="H60" s="184"/>
    </row>
    <row r="61" spans="2:8" ht="27.75" customHeight="1">
      <c r="B61" s="182"/>
      <c r="C61" s="194"/>
      <c r="D61" s="195"/>
      <c r="E61" s="195"/>
      <c r="F61" s="196"/>
      <c r="G61" s="196"/>
      <c r="H61" s="197"/>
    </row>
    <row r="62" spans="2:8" ht="27.75" customHeight="1">
      <c r="B62" s="182"/>
      <c r="C62" s="194"/>
      <c r="D62" s="195"/>
      <c r="E62" s="195"/>
      <c r="F62" s="196"/>
      <c r="G62" s="196"/>
      <c r="H62" s="207"/>
    </row>
    <row r="63" spans="2:8" ht="27.75" customHeight="1">
      <c r="B63" s="182"/>
      <c r="C63" s="194"/>
      <c r="D63" s="195"/>
      <c r="E63" s="195"/>
      <c r="F63" s="196"/>
      <c r="G63" s="196"/>
      <c r="H63" s="208"/>
    </row>
    <row r="64" spans="2:8" ht="27.75" customHeight="1">
      <c r="B64" s="190">
        <v>1.2</v>
      </c>
      <c r="C64" s="203" t="s">
        <v>189</v>
      </c>
      <c r="D64" s="204"/>
      <c r="E64" s="205"/>
      <c r="F64" s="196"/>
      <c r="G64" s="196"/>
      <c r="H64" s="208"/>
    </row>
    <row r="65" spans="2:8" ht="27.75" customHeight="1">
      <c r="B65" s="182"/>
      <c r="C65" s="206" t="s">
        <v>190</v>
      </c>
      <c r="D65" s="204"/>
      <c r="E65" s="205"/>
      <c r="F65" s="196"/>
      <c r="G65" s="196"/>
      <c r="H65" s="208"/>
    </row>
    <row r="66" spans="2:8" ht="27.75" customHeight="1">
      <c r="B66" s="209"/>
      <c r="C66" s="206"/>
      <c r="D66" s="204"/>
      <c r="E66" s="205"/>
      <c r="F66" s="196"/>
      <c r="G66" s="196"/>
      <c r="H66" s="208"/>
    </row>
    <row r="67" spans="2:8" ht="27.75" customHeight="1">
      <c r="B67" s="182" t="s">
        <v>221</v>
      </c>
      <c r="C67" s="204" t="s">
        <v>243</v>
      </c>
      <c r="D67" s="204" t="s">
        <v>195</v>
      </c>
      <c r="E67" s="205">
        <v>4</v>
      </c>
      <c r="F67" s="196"/>
      <c r="G67" s="196">
        <v>0</v>
      </c>
      <c r="H67" s="208">
        <f>E67*G67</f>
        <v>0</v>
      </c>
    </row>
    <row r="68" spans="2:8" ht="27.75" customHeight="1">
      <c r="B68" s="182" t="s">
        <v>222</v>
      </c>
      <c r="C68" s="204"/>
      <c r="D68" s="204" t="s">
        <v>3</v>
      </c>
      <c r="E68" s="205"/>
      <c r="F68" s="196"/>
      <c r="G68" s="196"/>
      <c r="H68" s="208"/>
    </row>
    <row r="69" spans="2:8" ht="27.75" customHeight="1">
      <c r="B69" s="182" t="s">
        <v>223</v>
      </c>
      <c r="C69" s="204"/>
      <c r="D69" s="204" t="s">
        <v>3</v>
      </c>
      <c r="E69" s="205"/>
      <c r="F69" s="196"/>
      <c r="G69" s="196"/>
      <c r="H69" s="208"/>
    </row>
    <row r="70" spans="2:8" ht="27.75" customHeight="1">
      <c r="B70" s="182" t="s">
        <v>224</v>
      </c>
      <c r="C70" s="204"/>
      <c r="D70" s="204" t="s">
        <v>3</v>
      </c>
      <c r="E70" s="205"/>
      <c r="F70" s="196"/>
      <c r="G70" s="196"/>
      <c r="H70" s="208"/>
    </row>
    <row r="71" spans="2:8" ht="27.75" customHeight="1">
      <c r="B71" s="182" t="s">
        <v>225</v>
      </c>
      <c r="C71" s="204"/>
      <c r="D71" s="204" t="s">
        <v>3</v>
      </c>
      <c r="E71" s="205"/>
      <c r="F71" s="196"/>
      <c r="G71" s="196"/>
      <c r="H71" s="208"/>
    </row>
    <row r="72" spans="2:8" ht="27.75" customHeight="1">
      <c r="B72" s="182"/>
      <c r="C72" s="194"/>
      <c r="D72" s="195"/>
      <c r="E72" s="195"/>
      <c r="F72" s="196"/>
      <c r="G72" s="196"/>
      <c r="H72" s="208"/>
    </row>
    <row r="73" spans="2:8" ht="27.75" customHeight="1" thickBot="1">
      <c r="B73" s="185"/>
      <c r="C73" s="185"/>
      <c r="D73" s="186"/>
      <c r="E73" s="186"/>
      <c r="F73" s="187"/>
      <c r="G73" s="187"/>
      <c r="H73" s="187"/>
    </row>
    <row r="74" spans="3:9" ht="27.75" customHeight="1" thickBot="1" thickTop="1">
      <c r="C74" s="167" t="s">
        <v>45</v>
      </c>
      <c r="F74" s="169"/>
      <c r="G74" s="169"/>
      <c r="H74" s="221">
        <f>SUM(H34:H73)</f>
        <v>0</v>
      </c>
      <c r="I74" s="198"/>
    </row>
    <row r="75" spans="6:9" ht="27.75" customHeight="1" thickTop="1">
      <c r="F75" s="169"/>
      <c r="G75" s="169"/>
      <c r="H75" s="169"/>
      <c r="I75" s="198"/>
    </row>
    <row r="76" spans="6:9" ht="18" customHeight="1">
      <c r="F76" s="169"/>
      <c r="G76" s="169"/>
      <c r="H76" s="169"/>
      <c r="I76" s="198"/>
    </row>
  </sheetData>
  <sheetProtection/>
  <mergeCells count="3">
    <mergeCell ref="F3:H3"/>
    <mergeCell ref="F6:G6"/>
    <mergeCell ref="F31:G31"/>
  </mergeCells>
  <printOptions/>
  <pageMargins left="0.7480314960629921" right="0.5118110236220472" top="0.984251968503937" bottom="0.984251968503937" header="0.5118110236220472" footer="0.5118110236220472"/>
  <pageSetup fitToHeight="2" horizontalDpi="600" verticalDpi="600" orientation="portrait" paperSize="9" scale="45" r:id="rId2"/>
  <headerFooter alignWithMargins="0">
    <oddFooter>&amp;CDPWH01MP0006</oddFooter>
  </headerFooter>
  <rowBreaks count="1" manualBreakCount="1">
    <brk id="24" max="255" man="1"/>
  </rowBreaks>
  <drawing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P26"/>
  <sheetViews>
    <sheetView zoomScale="75" zoomScaleNormal="75" zoomScaleSheetLayoutView="70" zoomScalePageLayoutView="25" workbookViewId="0" topLeftCell="A13">
      <selection activeCell="G14" sqref="G14"/>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7.00390625" style="97" customWidth="1"/>
    <col min="6" max="6" width="19.28125" style="98" customWidth="1"/>
    <col min="7" max="7" width="18.7109375" style="98" customWidth="1"/>
    <col min="8" max="8" width="20.421875" style="98" customWidth="1"/>
    <col min="9" max="9" width="4.57421875" style="96" customWidth="1"/>
    <col min="10" max="14" width="8.421875" style="96" customWidth="1"/>
    <col min="15" max="15" width="50.7109375" style="96" customWidth="1"/>
    <col min="16" max="16384" width="8.421875" style="96" customWidth="1"/>
  </cols>
  <sheetData>
    <row r="1" spans="1:9" ht="12" customHeight="1">
      <c r="A1" s="113"/>
      <c r="B1" s="113"/>
      <c r="C1" s="113"/>
      <c r="D1" s="114"/>
      <c r="E1" s="114"/>
      <c r="F1" s="115"/>
      <c r="G1" s="115"/>
      <c r="H1" s="115"/>
      <c r="I1" s="113"/>
    </row>
    <row r="2" spans="1:9" ht="23.25" customHeight="1">
      <c r="A2" s="113"/>
      <c r="B2" s="116" t="s">
        <v>209</v>
      </c>
      <c r="C2" s="116"/>
      <c r="D2" s="114"/>
      <c r="E2" s="114"/>
      <c r="F2" s="117"/>
      <c r="G2" s="115"/>
      <c r="H2" s="115"/>
      <c r="I2" s="113"/>
    </row>
    <row r="3" spans="1:9" ht="23.25" customHeight="1">
      <c r="A3" s="113"/>
      <c r="B3" s="116" t="s">
        <v>4</v>
      </c>
      <c r="C3" s="116"/>
      <c r="D3" s="114"/>
      <c r="E3" s="114"/>
      <c r="F3" s="334"/>
      <c r="G3" s="334"/>
      <c r="H3" s="334"/>
      <c r="I3" s="113"/>
    </row>
    <row r="4" spans="1:12" ht="24.75" customHeight="1">
      <c r="A4" s="113"/>
      <c r="B4" s="339" t="s">
        <v>238</v>
      </c>
      <c r="C4" s="340"/>
      <c r="D4" s="340"/>
      <c r="E4" s="340"/>
      <c r="F4" s="340"/>
      <c r="G4" s="340"/>
      <c r="H4" s="118"/>
      <c r="I4" s="113"/>
      <c r="L4"/>
    </row>
    <row r="5" spans="1:9" ht="24.75" customHeight="1" thickBot="1">
      <c r="A5" s="113"/>
      <c r="B5" s="116" t="s">
        <v>234</v>
      </c>
      <c r="C5" s="116"/>
      <c r="D5" s="114"/>
      <c r="E5" s="114"/>
      <c r="F5" s="115"/>
      <c r="G5" s="115"/>
      <c r="H5" s="119"/>
      <c r="I5" s="113"/>
    </row>
    <row r="6" spans="1:12" ht="26.25" customHeight="1" thickBot="1">
      <c r="A6" s="139"/>
      <c r="B6" s="257" t="s">
        <v>6</v>
      </c>
      <c r="C6" s="258" t="s">
        <v>7</v>
      </c>
      <c r="D6" s="258" t="s">
        <v>8</v>
      </c>
      <c r="E6" s="258" t="s">
        <v>9</v>
      </c>
      <c r="F6" s="335" t="s">
        <v>10</v>
      </c>
      <c r="G6" s="336"/>
      <c r="H6" s="259" t="s">
        <v>11</v>
      </c>
      <c r="L6"/>
    </row>
    <row r="7" spans="1:8" ht="22.5" customHeight="1" thickBot="1" thickTop="1">
      <c r="A7" s="139"/>
      <c r="B7" s="260"/>
      <c r="C7" s="102"/>
      <c r="D7" s="103"/>
      <c r="E7" s="103"/>
      <c r="F7" s="104" t="s">
        <v>12</v>
      </c>
      <c r="G7" s="104" t="s">
        <v>13</v>
      </c>
      <c r="H7" s="261"/>
    </row>
    <row r="8" spans="1:8" ht="22.5" customHeight="1" thickTop="1">
      <c r="A8" s="139"/>
      <c r="B8" s="262"/>
      <c r="C8" s="139"/>
      <c r="D8" s="136"/>
      <c r="E8" s="136"/>
      <c r="F8" s="137"/>
      <c r="G8" s="137"/>
      <c r="H8" s="274"/>
    </row>
    <row r="9" spans="1:16" ht="26.25" customHeight="1">
      <c r="A9" s="139"/>
      <c r="B9" s="262">
        <v>8.1</v>
      </c>
      <c r="C9" s="140" t="s">
        <v>343</v>
      </c>
      <c r="D9" s="105"/>
      <c r="E9" s="105"/>
      <c r="F9" s="106"/>
      <c r="G9" s="106"/>
      <c r="H9" s="263"/>
      <c r="P9"/>
    </row>
    <row r="10" spans="1:8" ht="69" customHeight="1">
      <c r="A10" s="139"/>
      <c r="B10" s="264"/>
      <c r="C10" s="328" t="s">
        <v>355</v>
      </c>
      <c r="D10" s="105"/>
      <c r="E10" s="105"/>
      <c r="F10" s="106"/>
      <c r="G10" s="106"/>
      <c r="H10" s="263"/>
    </row>
    <row r="11" spans="1:8" ht="26.25" customHeight="1">
      <c r="A11" s="139"/>
      <c r="B11" s="265" t="s">
        <v>235</v>
      </c>
      <c r="C11" s="122" t="s">
        <v>362</v>
      </c>
      <c r="D11" s="150" t="s">
        <v>196</v>
      </c>
      <c r="E11" s="150">
        <v>1</v>
      </c>
      <c r="F11" s="213">
        <v>0</v>
      </c>
      <c r="G11" s="213">
        <v>0</v>
      </c>
      <c r="H11" s="266">
        <f>(G11+F11)*E11</f>
        <v>0</v>
      </c>
    </row>
    <row r="12" spans="1:8" ht="26.25" customHeight="1">
      <c r="A12" s="139"/>
      <c r="B12" s="265" t="s">
        <v>236</v>
      </c>
      <c r="C12" s="222" t="s">
        <v>345</v>
      </c>
      <c r="D12" s="150" t="s">
        <v>346</v>
      </c>
      <c r="E12" s="150">
        <v>100</v>
      </c>
      <c r="F12" s="213"/>
      <c r="G12" s="213"/>
      <c r="H12" s="266"/>
    </row>
    <row r="13" spans="1:8" ht="26.25" customHeight="1">
      <c r="A13" s="139"/>
      <c r="B13" s="265" t="s">
        <v>237</v>
      </c>
      <c r="C13" s="122"/>
      <c r="D13" s="150" t="s">
        <v>196</v>
      </c>
      <c r="E13" s="150"/>
      <c r="F13" s="213"/>
      <c r="G13" s="213"/>
      <c r="H13" s="266"/>
    </row>
    <row r="14" spans="1:8" ht="26.25" customHeight="1">
      <c r="A14" s="139"/>
      <c r="B14" s="265"/>
      <c r="C14" s="210" t="s">
        <v>344</v>
      </c>
      <c r="D14" s="150"/>
      <c r="E14" s="150"/>
      <c r="F14" s="213"/>
      <c r="G14" s="213"/>
      <c r="H14" s="266"/>
    </row>
    <row r="15" spans="1:8" ht="27.75" customHeight="1">
      <c r="A15" s="139"/>
      <c r="B15" s="267">
        <v>8.2</v>
      </c>
      <c r="C15" s="250" t="s">
        <v>239</v>
      </c>
      <c r="D15" s="150"/>
      <c r="E15" s="150"/>
      <c r="F15" s="213"/>
      <c r="G15" s="213"/>
      <c r="H15" s="266"/>
    </row>
    <row r="16" spans="1:8" ht="27.75" customHeight="1">
      <c r="A16" s="139"/>
      <c r="B16" s="267"/>
      <c r="C16" s="210"/>
      <c r="D16" s="150"/>
      <c r="E16" s="150"/>
      <c r="F16" s="213"/>
      <c r="G16" s="213"/>
      <c r="H16" s="266"/>
    </row>
    <row r="17" spans="1:8" ht="67.5" customHeight="1">
      <c r="A17" s="139"/>
      <c r="B17" s="265"/>
      <c r="C17" s="211"/>
      <c r="D17" s="105"/>
      <c r="E17" s="105"/>
      <c r="F17" s="106"/>
      <c r="G17" s="106"/>
      <c r="H17" s="263"/>
    </row>
    <row r="18" spans="1:8" ht="27.75" customHeight="1">
      <c r="A18" s="139"/>
      <c r="B18" s="265"/>
      <c r="C18" s="123"/>
      <c r="D18" s="105"/>
      <c r="E18" s="105"/>
      <c r="F18" s="106"/>
      <c r="G18" s="106"/>
      <c r="H18" s="263"/>
    </row>
    <row r="19" spans="1:8" ht="27.75" customHeight="1">
      <c r="A19" s="139"/>
      <c r="B19" s="265"/>
      <c r="C19" s="123"/>
      <c r="D19" s="105"/>
      <c r="E19" s="105"/>
      <c r="F19" s="106"/>
      <c r="G19" s="106"/>
      <c r="H19" s="263"/>
    </row>
    <row r="20" spans="1:8" ht="28.5" customHeight="1">
      <c r="A20" s="139"/>
      <c r="B20" s="267"/>
      <c r="C20" s="131"/>
      <c r="D20" s="105"/>
      <c r="E20" s="105"/>
      <c r="F20" s="106"/>
      <c r="G20" s="106"/>
      <c r="H20" s="263"/>
    </row>
    <row r="21" spans="1:8" ht="28.5" customHeight="1">
      <c r="A21" s="139"/>
      <c r="B21" s="265"/>
      <c r="C21" s="122"/>
      <c r="D21" s="105"/>
      <c r="E21" s="105"/>
      <c r="F21" s="106"/>
      <c r="G21" s="106"/>
      <c r="H21" s="263"/>
    </row>
    <row r="22" spans="1:8" ht="28.5" customHeight="1">
      <c r="A22" s="139"/>
      <c r="B22" s="265"/>
      <c r="C22" s="123"/>
      <c r="D22" s="105"/>
      <c r="E22" s="105"/>
      <c r="F22" s="106"/>
      <c r="G22" s="106"/>
      <c r="H22" s="263"/>
    </row>
    <row r="23" spans="1:8" ht="28.5" customHeight="1">
      <c r="A23" s="139"/>
      <c r="B23" s="265"/>
      <c r="C23" s="123"/>
      <c r="D23" s="105"/>
      <c r="E23" s="105"/>
      <c r="F23" s="106"/>
      <c r="G23" s="106"/>
      <c r="H23" s="263"/>
    </row>
    <row r="24" spans="1:8" ht="27.75" customHeight="1" thickBot="1">
      <c r="A24" s="139"/>
      <c r="B24" s="279"/>
      <c r="C24" s="280"/>
      <c r="D24" s="271"/>
      <c r="E24" s="271"/>
      <c r="F24" s="272"/>
      <c r="G24" s="272"/>
      <c r="H24" s="273"/>
    </row>
    <row r="25" spans="2:8" ht="27.75" customHeight="1" thickBot="1">
      <c r="B25" s="113"/>
      <c r="C25" s="113"/>
      <c r="D25" s="114"/>
      <c r="E25" s="114"/>
      <c r="F25" s="115"/>
      <c r="G25" s="115"/>
      <c r="H25" s="215">
        <f>SUM(H11:H24)</f>
        <v>0</v>
      </c>
    </row>
    <row r="26" spans="2:8" ht="27.75" customHeight="1" thickTop="1">
      <c r="B26" s="113"/>
      <c r="D26" s="114"/>
      <c r="E26" s="114"/>
      <c r="F26" s="115"/>
      <c r="G26" s="115"/>
      <c r="H26" s="115"/>
    </row>
  </sheetData>
  <sheetProtection/>
  <mergeCells count="3">
    <mergeCell ref="F3:H3"/>
    <mergeCell ref="B4:G4"/>
    <mergeCell ref="F6:G6"/>
  </mergeCells>
  <printOptions/>
  <pageMargins left="0.7480314960629921" right="0.5118110236220472" top="0.984251968503937" bottom="0.984251968503937" header="0.5118110236220472" footer="0.5118110236220472"/>
  <pageSetup fitToHeight="2" fitToWidth="1" horizontalDpi="600" verticalDpi="600" orientation="portrait" paperSize="9" scale="45" r:id="rId1"/>
  <headerFooter alignWithMargins="0">
    <oddFooter>&amp;CDPWH01MP0006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18"/>
  <sheetViews>
    <sheetView zoomScale="75" zoomScaleNormal="75" zoomScaleSheetLayoutView="70" zoomScalePageLayoutView="0" workbookViewId="0" topLeftCell="A3">
      <selection activeCell="C12" sqref="C12"/>
    </sheetView>
  </sheetViews>
  <sheetFormatPr defaultColWidth="9.140625" defaultRowHeight="12.75"/>
  <cols>
    <col min="1" max="1" width="19.57421875" style="0" customWidth="1"/>
    <col min="2" max="2" width="52.57421875" style="0" customWidth="1"/>
    <col min="3" max="3" width="24.421875" style="112" customWidth="1"/>
    <col min="4" max="4" width="2.28125" style="0" hidden="1" customWidth="1"/>
    <col min="5" max="6" width="12.28125" style="0" bestFit="1" customWidth="1"/>
  </cols>
  <sheetData>
    <row r="1" spans="1:3" ht="96" customHeight="1" thickBot="1">
      <c r="A1" s="350"/>
      <c r="B1" s="351"/>
      <c r="C1" s="352"/>
    </row>
    <row r="2" spans="1:3" ht="42.75" customHeight="1" thickBot="1">
      <c r="A2" s="353" t="s">
        <v>248</v>
      </c>
      <c r="B2" s="354"/>
      <c r="C2" s="156" t="s">
        <v>181</v>
      </c>
    </row>
    <row r="3" spans="1:3" ht="23.25" customHeight="1" thickBot="1">
      <c r="A3" s="164"/>
      <c r="B3" s="165"/>
      <c r="C3" s="166"/>
    </row>
    <row r="4" spans="1:3" s="146" customFormat="1" ht="35.25" customHeight="1">
      <c r="A4" s="161" t="s">
        <v>173</v>
      </c>
      <c r="B4" s="162" t="s">
        <v>180</v>
      </c>
      <c r="C4" s="163">
        <v>0</v>
      </c>
    </row>
    <row r="5" spans="1:3" s="146" customFormat="1" ht="35.25" customHeight="1">
      <c r="A5" s="148" t="s">
        <v>174</v>
      </c>
      <c r="B5" s="147" t="s">
        <v>260</v>
      </c>
      <c r="C5" s="155">
        <v>0</v>
      </c>
    </row>
    <row r="6" spans="1:3" s="146" customFormat="1" ht="35.25" customHeight="1">
      <c r="A6" s="148" t="s">
        <v>175</v>
      </c>
      <c r="B6" s="147" t="s">
        <v>315</v>
      </c>
      <c r="C6" s="155">
        <v>0</v>
      </c>
    </row>
    <row r="7" spans="1:3" s="146" customFormat="1" ht="35.25" customHeight="1">
      <c r="A7" s="148" t="s">
        <v>176</v>
      </c>
      <c r="B7" s="147" t="s">
        <v>203</v>
      </c>
      <c r="C7" s="357">
        <v>0</v>
      </c>
    </row>
    <row r="8" spans="1:3" s="146" customFormat="1" ht="35.25" customHeight="1">
      <c r="A8" s="148" t="s">
        <v>177</v>
      </c>
      <c r="B8" s="147" t="s">
        <v>316</v>
      </c>
      <c r="C8" s="357">
        <v>0</v>
      </c>
    </row>
    <row r="9" spans="1:3" s="146" customFormat="1" ht="35.25" customHeight="1">
      <c r="A9" s="148" t="s">
        <v>178</v>
      </c>
      <c r="B9" s="147" t="s">
        <v>207</v>
      </c>
      <c r="C9" s="155">
        <v>0</v>
      </c>
    </row>
    <row r="10" spans="1:3" s="146" customFormat="1" ht="35.25" customHeight="1">
      <c r="A10" s="159" t="s">
        <v>179</v>
      </c>
      <c r="B10" s="160" t="s">
        <v>240</v>
      </c>
      <c r="C10" s="321">
        <v>0</v>
      </c>
    </row>
    <row r="11" spans="1:3" s="146" customFormat="1" ht="35.25" customHeight="1">
      <c r="A11" s="159" t="s">
        <v>342</v>
      </c>
      <c r="B11" s="160" t="s">
        <v>343</v>
      </c>
      <c r="C11" s="329">
        <v>0</v>
      </c>
    </row>
    <row r="12" spans="1:3" s="146" customFormat="1" ht="35.25" customHeight="1" thickBot="1">
      <c r="A12" s="327" t="s">
        <v>347</v>
      </c>
      <c r="B12" s="160" t="s">
        <v>317</v>
      </c>
      <c r="C12" s="330">
        <v>0</v>
      </c>
    </row>
    <row r="13" spans="1:4" s="146" customFormat="1" ht="35.25" customHeight="1" thickBot="1">
      <c r="A13" s="344" t="s">
        <v>182</v>
      </c>
      <c r="B13" s="345"/>
      <c r="C13" s="157">
        <f>SUM(C4:C12)</f>
        <v>0</v>
      </c>
      <c r="D13" s="152"/>
    </row>
    <row r="14" spans="1:3" s="146" customFormat="1" ht="35.25" customHeight="1" thickBot="1">
      <c r="A14" s="348" t="s">
        <v>204</v>
      </c>
      <c r="B14" s="349"/>
      <c r="C14" s="158">
        <f>C13*10%</f>
        <v>0</v>
      </c>
    </row>
    <row r="15" spans="1:3" s="146" customFormat="1" ht="35.25" customHeight="1" thickBot="1">
      <c r="A15" s="344" t="s">
        <v>182</v>
      </c>
      <c r="B15" s="345"/>
      <c r="C15" s="157">
        <f>SUM(C13:C14)</f>
        <v>0</v>
      </c>
    </row>
    <row r="16" spans="1:3" s="146" customFormat="1" ht="35.25" customHeight="1" thickBot="1">
      <c r="A16" s="348" t="s">
        <v>241</v>
      </c>
      <c r="B16" s="349"/>
      <c r="C16" s="158">
        <f>C15*15%</f>
        <v>0</v>
      </c>
    </row>
    <row r="17" spans="1:3" s="146" customFormat="1" ht="35.25" customHeight="1" thickBot="1">
      <c r="A17" s="346" t="s">
        <v>183</v>
      </c>
      <c r="B17" s="347"/>
      <c r="C17" s="157">
        <f>SUM(C15:C16)</f>
        <v>0</v>
      </c>
    </row>
    <row r="18" ht="12.75">
      <c r="A18" s="145"/>
    </row>
  </sheetData>
  <sheetProtection/>
  <mergeCells count="7">
    <mergeCell ref="A13:B13"/>
    <mergeCell ref="A17:B17"/>
    <mergeCell ref="A16:B16"/>
    <mergeCell ref="A14:B14"/>
    <mergeCell ref="A1:C1"/>
    <mergeCell ref="A2:B2"/>
    <mergeCell ref="A15:B15"/>
  </mergeCells>
  <printOptions/>
  <pageMargins left="0.7086614173228347" right="0.7086614173228347" top="0.7480314960629921" bottom="0.7480314960629921" header="0.31496062992125984" footer="0.31496062992125984"/>
  <pageSetup fitToHeight="1" fitToWidth="1"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tabColor indexed="13"/>
  </sheetPr>
  <dimension ref="A1:P24"/>
  <sheetViews>
    <sheetView zoomScale="75" zoomScaleNormal="75" zoomScaleSheetLayoutView="55" zoomScalePageLayoutView="25" workbookViewId="0" topLeftCell="A19">
      <selection activeCell="E27" sqref="E27"/>
    </sheetView>
  </sheetViews>
  <sheetFormatPr defaultColWidth="8.421875" defaultRowHeight="18" customHeight="1"/>
  <cols>
    <col min="1" max="1" width="2.421875" style="167" customWidth="1"/>
    <col min="2" max="2" width="8.7109375" style="167" customWidth="1"/>
    <col min="3" max="3" width="110.7109375" style="167" customWidth="1"/>
    <col min="4" max="4" width="7.57421875" style="168" customWidth="1"/>
    <col min="5" max="5" width="7.00390625" style="168" customWidth="1"/>
    <col min="6" max="7" width="19.8515625" style="199" customWidth="1"/>
    <col min="8" max="8" width="20.140625" style="199" customWidth="1"/>
    <col min="9" max="9" width="4.57421875" style="167" customWidth="1"/>
    <col min="10" max="10" width="8.421875" style="167" customWidth="1"/>
    <col min="11" max="11" width="24.28125" style="167" customWidth="1"/>
    <col min="12" max="16384" width="8.421875" style="167" customWidth="1"/>
  </cols>
  <sheetData>
    <row r="1" spans="6:8" ht="12" customHeight="1">
      <c r="F1" s="169"/>
      <c r="G1" s="169"/>
      <c r="H1" s="169"/>
    </row>
    <row r="2" spans="2:8" ht="23.25" customHeight="1">
      <c r="B2" s="170" t="s">
        <v>248</v>
      </c>
      <c r="C2" s="170"/>
      <c r="F2" s="171"/>
      <c r="G2" s="169"/>
      <c r="H2" s="169"/>
    </row>
    <row r="3" spans="2:8" ht="23.25" customHeight="1">
      <c r="B3" s="170" t="s">
        <v>4</v>
      </c>
      <c r="C3" s="170"/>
      <c r="F3" s="331"/>
      <c r="G3" s="331"/>
      <c r="H3" s="331"/>
    </row>
    <row r="4" spans="2:12" ht="24.75" customHeight="1">
      <c r="B4" s="170" t="s">
        <v>5</v>
      </c>
      <c r="C4" s="170"/>
      <c r="F4" s="169"/>
      <c r="G4" s="169"/>
      <c r="H4" s="171"/>
      <c r="L4" s="146"/>
    </row>
    <row r="5" spans="2:8" ht="24.75" customHeight="1" thickBot="1">
      <c r="B5" s="170" t="s">
        <v>44</v>
      </c>
      <c r="C5" s="170"/>
      <c r="F5" s="169"/>
      <c r="G5" s="169"/>
      <c r="H5" s="172"/>
    </row>
    <row r="6" spans="1:12" ht="26.25" customHeight="1" thickBot="1" thickTop="1">
      <c r="A6" s="173"/>
      <c r="B6" s="174" t="s">
        <v>6</v>
      </c>
      <c r="C6" s="174" t="s">
        <v>7</v>
      </c>
      <c r="D6" s="174" t="s">
        <v>8</v>
      </c>
      <c r="E6" s="174" t="s">
        <v>9</v>
      </c>
      <c r="F6" s="332" t="s">
        <v>10</v>
      </c>
      <c r="G6" s="333"/>
      <c r="H6" s="175" t="s">
        <v>11</v>
      </c>
      <c r="I6" s="176"/>
      <c r="L6" s="146"/>
    </row>
    <row r="7" spans="1:9" ht="22.5" customHeight="1" thickBot="1" thickTop="1">
      <c r="A7" s="173"/>
      <c r="B7" s="177"/>
      <c r="C7" s="178"/>
      <c r="D7" s="179"/>
      <c r="E7" s="179"/>
      <c r="F7" s="180" t="s">
        <v>12</v>
      </c>
      <c r="G7" s="180" t="s">
        <v>13</v>
      </c>
      <c r="H7" s="181"/>
      <c r="I7" s="176"/>
    </row>
    <row r="8" spans="1:16" ht="26.25" customHeight="1" thickTop="1">
      <c r="A8" s="173"/>
      <c r="B8" s="190">
        <v>2</v>
      </c>
      <c r="C8" s="281" t="s">
        <v>257</v>
      </c>
      <c r="D8" s="183"/>
      <c r="E8" s="183"/>
      <c r="F8" s="184"/>
      <c r="G8" s="184"/>
      <c r="H8" s="184"/>
      <c r="P8" s="146"/>
    </row>
    <row r="9" spans="1:8" ht="26.25" customHeight="1">
      <c r="A9" s="173"/>
      <c r="B9" s="182"/>
      <c r="C9" s="190" t="s">
        <v>15</v>
      </c>
      <c r="D9" s="183"/>
      <c r="E9" s="183"/>
      <c r="F9" s="184"/>
      <c r="G9" s="220"/>
      <c r="H9" s="220"/>
    </row>
    <row r="10" spans="1:8" ht="84.75" customHeight="1">
      <c r="A10" s="173"/>
      <c r="B10" s="182"/>
      <c r="C10" s="223" t="s">
        <v>258</v>
      </c>
      <c r="D10" s="183"/>
      <c r="E10" s="183"/>
      <c r="F10" s="220"/>
      <c r="G10" s="220"/>
      <c r="H10" s="220"/>
    </row>
    <row r="11" spans="1:8" ht="33.75" customHeight="1">
      <c r="A11" s="173"/>
      <c r="B11" s="182"/>
      <c r="C11" s="240" t="s">
        <v>218</v>
      </c>
      <c r="D11" s="183"/>
      <c r="E11" s="183"/>
      <c r="F11" s="220"/>
      <c r="G11" s="220"/>
      <c r="H11" s="220"/>
    </row>
    <row r="12" spans="1:8" ht="27.75" customHeight="1">
      <c r="A12" s="173"/>
      <c r="B12" s="190">
        <v>2.1</v>
      </c>
      <c r="C12" s="236" t="s">
        <v>260</v>
      </c>
      <c r="D12" s="183"/>
      <c r="E12" s="183"/>
      <c r="F12" s="184"/>
      <c r="G12" s="184"/>
      <c r="H12" s="184"/>
    </row>
    <row r="13" spans="1:8" ht="36">
      <c r="A13" s="173"/>
      <c r="B13" s="182"/>
      <c r="C13" s="223" t="s">
        <v>259</v>
      </c>
      <c r="D13" s="183"/>
      <c r="E13" s="183"/>
      <c r="F13" s="220"/>
      <c r="G13" s="220"/>
      <c r="H13" s="220"/>
    </row>
    <row r="14" spans="1:8" ht="18">
      <c r="A14" s="173"/>
      <c r="B14" s="182"/>
      <c r="C14" s="234"/>
      <c r="D14" s="183"/>
      <c r="E14" s="183"/>
      <c r="F14" s="184"/>
      <c r="G14" s="184"/>
      <c r="H14" s="184"/>
    </row>
    <row r="15" spans="1:8" ht="54">
      <c r="A15" s="173"/>
      <c r="B15" s="238" t="s">
        <v>76</v>
      </c>
      <c r="C15" s="235" t="s">
        <v>322</v>
      </c>
      <c r="D15" s="229" t="s">
        <v>195</v>
      </c>
      <c r="E15" s="183">
        <v>1</v>
      </c>
      <c r="F15" s="220">
        <v>0</v>
      </c>
      <c r="G15" s="220">
        <v>0</v>
      </c>
      <c r="H15" s="220">
        <f>SUM(F15:G15)*E15</f>
        <v>0</v>
      </c>
    </row>
    <row r="16" spans="1:8" ht="54">
      <c r="A16" s="322"/>
      <c r="B16" s="323" t="s">
        <v>77</v>
      </c>
      <c r="C16" s="324" t="s">
        <v>323</v>
      </c>
      <c r="D16" s="325" t="s">
        <v>195</v>
      </c>
      <c r="E16" s="325">
        <v>1</v>
      </c>
      <c r="F16" s="326">
        <v>0</v>
      </c>
      <c r="G16" s="326">
        <v>0</v>
      </c>
      <c r="H16" s="326">
        <f>SUM(F16:G16)*E16</f>
        <v>0</v>
      </c>
    </row>
    <row r="17" spans="1:8" ht="18">
      <c r="A17" s="173"/>
      <c r="B17" s="182"/>
      <c r="C17" s="283"/>
      <c r="D17" s="183"/>
      <c r="E17" s="183"/>
      <c r="F17" s="220"/>
      <c r="G17" s="220"/>
      <c r="H17" s="220"/>
    </row>
    <row r="18" spans="1:8" ht="36">
      <c r="A18" s="173"/>
      <c r="B18" s="190">
        <v>2.2</v>
      </c>
      <c r="C18" s="282" t="s">
        <v>261</v>
      </c>
      <c r="D18" s="183"/>
      <c r="E18" s="183"/>
      <c r="F18" s="220"/>
      <c r="G18" s="220"/>
      <c r="H18" s="220"/>
    </row>
    <row r="19" spans="1:8" ht="27.75" customHeight="1">
      <c r="A19" s="173"/>
      <c r="B19" s="182" t="s">
        <v>167</v>
      </c>
      <c r="C19" s="284" t="s">
        <v>262</v>
      </c>
      <c r="D19" s="183" t="s">
        <v>230</v>
      </c>
      <c r="E19" s="183">
        <v>1</v>
      </c>
      <c r="F19" s="220">
        <v>0</v>
      </c>
      <c r="G19" s="220">
        <v>0</v>
      </c>
      <c r="H19" s="184">
        <f>SUM(F19:G19)*E19</f>
        <v>0</v>
      </c>
    </row>
    <row r="20" spans="1:8" ht="27.75" customHeight="1">
      <c r="A20" s="173"/>
      <c r="B20" s="190">
        <v>2.3</v>
      </c>
      <c r="C20" s="284" t="s">
        <v>263</v>
      </c>
      <c r="D20" s="183"/>
      <c r="E20" s="183"/>
      <c r="F20" s="184"/>
      <c r="G20" s="184"/>
      <c r="H20" s="184"/>
    </row>
    <row r="21" spans="1:8" ht="36">
      <c r="A21" s="173"/>
      <c r="B21" s="182"/>
      <c r="C21" s="285" t="s">
        <v>264</v>
      </c>
      <c r="D21" s="183"/>
      <c r="E21" s="183"/>
      <c r="F21" s="184"/>
      <c r="G21" s="184"/>
      <c r="H21" s="184"/>
    </row>
    <row r="22" spans="1:8" ht="39" customHeight="1" thickBot="1">
      <c r="A22" s="173"/>
      <c r="B22" s="185" t="s">
        <v>211</v>
      </c>
      <c r="C22" s="185" t="s">
        <v>265</v>
      </c>
      <c r="D22" s="186" t="s">
        <v>195</v>
      </c>
      <c r="E22" s="186">
        <v>4</v>
      </c>
      <c r="F22" s="187"/>
      <c r="G22" s="187">
        <v>0</v>
      </c>
      <c r="H22" s="187">
        <f>SUM(F22:G22)*E22</f>
        <v>0</v>
      </c>
    </row>
    <row r="23" spans="3:8" ht="27.75" customHeight="1" thickBot="1" thickTop="1">
      <c r="C23" s="188"/>
      <c r="F23" s="169"/>
      <c r="G23" s="169"/>
      <c r="H23" s="221">
        <f>SUM(H15:H22)</f>
        <v>0</v>
      </c>
    </row>
    <row r="24" spans="6:8" ht="27.75" customHeight="1" thickTop="1">
      <c r="F24" s="169"/>
      <c r="G24" s="169"/>
      <c r="H24" s="169"/>
    </row>
  </sheetData>
  <sheetProtection/>
  <mergeCells count="2">
    <mergeCell ref="F3:H3"/>
    <mergeCell ref="F6:G6"/>
  </mergeCells>
  <printOptions/>
  <pageMargins left="0.7480314960629921" right="0.5118110236220472" top="0.984251968503937" bottom="0.984251968503937" header="0.5118110236220472" footer="0.5118110236220472"/>
  <pageSetup fitToHeight="2" horizontalDpi="600" verticalDpi="600" orientation="portrait" paperSize="9" scale="45" r:id="rId2"/>
  <headerFooter alignWithMargins="0">
    <oddFooter>&amp;CDPWH01MP0006</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P72"/>
  <sheetViews>
    <sheetView view="pageBreakPreview" zoomScale="85" zoomScaleNormal="75" zoomScaleSheetLayoutView="85" zoomScalePageLayoutView="25" workbookViewId="0" topLeftCell="A68">
      <selection activeCell="G72" sqref="G72"/>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10.421875" style="97" customWidth="1"/>
    <col min="6" max="6" width="18.8515625" style="98" customWidth="1"/>
    <col min="7" max="7" width="18.7109375" style="98" customWidth="1"/>
    <col min="8" max="8" width="23.140625" style="98" customWidth="1"/>
    <col min="9" max="9" width="4.57421875" style="96" customWidth="1"/>
    <col min="10" max="10" width="12.57421875" style="96" bestFit="1" customWidth="1"/>
    <col min="11" max="11" width="23.28125" style="96" hidden="1" customWidth="1"/>
    <col min="12" max="12" width="23.140625" style="96" customWidth="1"/>
    <col min="13" max="16384" width="8.421875" style="96" customWidth="1"/>
  </cols>
  <sheetData>
    <row r="1" spans="1:9" ht="12" customHeight="1">
      <c r="A1" s="113"/>
      <c r="B1" s="113"/>
      <c r="C1" s="113"/>
      <c r="D1" s="114"/>
      <c r="E1" s="114"/>
      <c r="F1" s="115"/>
      <c r="G1" s="115"/>
      <c r="H1" s="115"/>
      <c r="I1" s="113"/>
    </row>
    <row r="2" spans="1:9" ht="23.25" customHeight="1">
      <c r="A2" s="113"/>
      <c r="B2" s="116" t="s">
        <v>249</v>
      </c>
      <c r="C2" s="116"/>
      <c r="D2" s="114"/>
      <c r="E2" s="114"/>
      <c r="F2" s="117"/>
      <c r="G2" s="115"/>
      <c r="H2" s="115"/>
      <c r="I2" s="113"/>
    </row>
    <row r="3" spans="1:9" ht="23.25" customHeight="1">
      <c r="A3" s="113"/>
      <c r="B3" s="116" t="s">
        <v>4</v>
      </c>
      <c r="C3" s="116"/>
      <c r="D3" s="114"/>
      <c r="E3" s="114"/>
      <c r="F3" s="334"/>
      <c r="G3" s="334"/>
      <c r="H3" s="334"/>
      <c r="I3" s="113"/>
    </row>
    <row r="4" spans="1:12" ht="24.75" customHeight="1">
      <c r="A4" s="113"/>
      <c r="B4" s="116" t="s">
        <v>185</v>
      </c>
      <c r="C4" s="116"/>
      <c r="D4" s="114"/>
      <c r="E4" s="114"/>
      <c r="F4" s="115"/>
      <c r="G4" s="115"/>
      <c r="H4" s="118"/>
      <c r="I4" s="113"/>
      <c r="L4"/>
    </row>
    <row r="5" spans="1:9" ht="24.75" customHeight="1" thickBot="1">
      <c r="A5" s="113"/>
      <c r="B5" s="116" t="s">
        <v>200</v>
      </c>
      <c r="C5" s="116"/>
      <c r="D5" s="114"/>
      <c r="E5" s="114"/>
      <c r="F5" s="115"/>
      <c r="G5" s="115"/>
      <c r="H5" s="119"/>
      <c r="I5" s="113"/>
    </row>
    <row r="6" spans="1:12" ht="26.25" customHeight="1" thickBot="1">
      <c r="A6" s="139"/>
      <c r="B6" s="257" t="s">
        <v>6</v>
      </c>
      <c r="C6" s="258" t="s">
        <v>7</v>
      </c>
      <c r="D6" s="258" t="s">
        <v>8</v>
      </c>
      <c r="E6" s="258" t="s">
        <v>9</v>
      </c>
      <c r="F6" s="335" t="s">
        <v>10</v>
      </c>
      <c r="G6" s="336"/>
      <c r="H6" s="259" t="s">
        <v>11</v>
      </c>
      <c r="L6"/>
    </row>
    <row r="7" spans="1:8" ht="22.5" customHeight="1" thickBot="1" thickTop="1">
      <c r="A7" s="139"/>
      <c r="B7" s="260"/>
      <c r="C7" s="102"/>
      <c r="D7" s="103"/>
      <c r="E7" s="103"/>
      <c r="F7" s="104" t="s">
        <v>12</v>
      </c>
      <c r="G7" s="104" t="s">
        <v>13</v>
      </c>
      <c r="H7" s="261"/>
    </row>
    <row r="8" spans="1:16" ht="26.25" customHeight="1" thickTop="1">
      <c r="A8" s="139"/>
      <c r="B8" s="262"/>
      <c r="C8" s="131"/>
      <c r="D8" s="105"/>
      <c r="E8" s="105"/>
      <c r="F8" s="106"/>
      <c r="G8" s="106"/>
      <c r="H8" s="263"/>
      <c r="P8"/>
    </row>
    <row r="9" spans="1:11" ht="27.75" customHeight="1">
      <c r="A9" s="139"/>
      <c r="B9" s="262">
        <v>3.1</v>
      </c>
      <c r="C9" s="131" t="s">
        <v>250</v>
      </c>
      <c r="D9" s="105"/>
      <c r="E9" s="105"/>
      <c r="F9" s="106"/>
      <c r="G9" s="106"/>
      <c r="H9" s="263"/>
      <c r="K9" s="106"/>
    </row>
    <row r="10" spans="1:11" ht="48.75" customHeight="1">
      <c r="A10" s="139"/>
      <c r="B10" s="264"/>
      <c r="C10" s="127" t="s">
        <v>251</v>
      </c>
      <c r="D10" s="105"/>
      <c r="E10" s="105"/>
      <c r="F10" s="106"/>
      <c r="G10" s="106"/>
      <c r="H10" s="263"/>
      <c r="K10" s="106"/>
    </row>
    <row r="11" spans="1:11" ht="35.25" customHeight="1">
      <c r="A11" s="139"/>
      <c r="B11" s="265" t="s">
        <v>280</v>
      </c>
      <c r="C11" s="230" t="s">
        <v>328</v>
      </c>
      <c r="D11" s="105" t="s">
        <v>3</v>
      </c>
      <c r="E11" s="105">
        <v>1</v>
      </c>
      <c r="F11" s="232"/>
      <c r="G11" s="213">
        <v>0</v>
      </c>
      <c r="H11" s="266">
        <f>SUM(F11*E11)+(G11*E11)</f>
        <v>0</v>
      </c>
      <c r="K11" s="149">
        <v>594.91</v>
      </c>
    </row>
    <row r="12" spans="1:11" ht="41.25" customHeight="1">
      <c r="A12" s="139"/>
      <c r="B12" s="265" t="s">
        <v>281</v>
      </c>
      <c r="C12" s="355" t="s">
        <v>252</v>
      </c>
      <c r="D12" s="105" t="s">
        <v>3</v>
      </c>
      <c r="E12" s="105">
        <v>1</v>
      </c>
      <c r="F12" s="232"/>
      <c r="G12" s="213">
        <v>0</v>
      </c>
      <c r="H12" s="266">
        <f aca="true" t="shared" si="0" ref="H12:H30">SUM(F12*E12)+(G12*E12)</f>
        <v>0</v>
      </c>
      <c r="K12" s="149">
        <v>594.91</v>
      </c>
    </row>
    <row r="13" spans="1:11" ht="41.25" customHeight="1">
      <c r="A13" s="139"/>
      <c r="B13" s="265" t="s">
        <v>282</v>
      </c>
      <c r="C13" s="230" t="s">
        <v>331</v>
      </c>
      <c r="D13" s="105" t="s">
        <v>39</v>
      </c>
      <c r="E13" s="105">
        <v>80</v>
      </c>
      <c r="F13" s="232">
        <v>0</v>
      </c>
      <c r="G13" s="213">
        <v>0</v>
      </c>
      <c r="H13" s="266">
        <f t="shared" si="0"/>
        <v>0</v>
      </c>
      <c r="K13" s="149"/>
    </row>
    <row r="14" spans="1:11" ht="41.25" customHeight="1">
      <c r="A14" s="139"/>
      <c r="B14" s="265" t="s">
        <v>283</v>
      </c>
      <c r="C14" s="230" t="s">
        <v>332</v>
      </c>
      <c r="D14" s="105" t="s">
        <v>39</v>
      </c>
      <c r="E14" s="105">
        <v>60</v>
      </c>
      <c r="F14" s="232">
        <v>0</v>
      </c>
      <c r="G14" s="213">
        <v>0</v>
      </c>
      <c r="H14" s="266">
        <f t="shared" si="0"/>
        <v>0</v>
      </c>
      <c r="K14" s="149"/>
    </row>
    <row r="15" spans="1:11" ht="46.5" customHeight="1">
      <c r="A15" s="139"/>
      <c r="B15" s="265" t="s">
        <v>284</v>
      </c>
      <c r="C15" s="230" t="s">
        <v>329</v>
      </c>
      <c r="D15" s="105" t="s">
        <v>39</v>
      </c>
      <c r="E15" s="105">
        <v>40</v>
      </c>
      <c r="F15" s="232">
        <v>0</v>
      </c>
      <c r="G15" s="213">
        <v>0</v>
      </c>
      <c r="H15" s="266">
        <f t="shared" si="0"/>
        <v>0</v>
      </c>
      <c r="K15" s="149"/>
    </row>
    <row r="16" spans="1:11" ht="44.25" customHeight="1">
      <c r="A16" s="139"/>
      <c r="B16" s="265" t="s">
        <v>285</v>
      </c>
      <c r="C16" s="230" t="s">
        <v>330</v>
      </c>
      <c r="D16" s="105" t="s">
        <v>39</v>
      </c>
      <c r="E16" s="105">
        <v>110</v>
      </c>
      <c r="F16" s="232">
        <v>0</v>
      </c>
      <c r="G16" s="213">
        <v>0</v>
      </c>
      <c r="H16" s="266">
        <f t="shared" si="0"/>
        <v>0</v>
      </c>
      <c r="K16" s="149"/>
    </row>
    <row r="17" spans="1:11" ht="41.25" customHeight="1">
      <c r="A17" s="139"/>
      <c r="B17" s="265" t="s">
        <v>286</v>
      </c>
      <c r="C17" s="230" t="s">
        <v>333</v>
      </c>
      <c r="D17" s="105" t="s">
        <v>195</v>
      </c>
      <c r="E17" s="105">
        <v>32</v>
      </c>
      <c r="F17" s="232">
        <v>0</v>
      </c>
      <c r="G17" s="213">
        <v>0</v>
      </c>
      <c r="H17" s="266">
        <f t="shared" si="0"/>
        <v>0</v>
      </c>
      <c r="K17" s="149"/>
    </row>
    <row r="18" spans="1:11" ht="41.25" customHeight="1">
      <c r="A18" s="139"/>
      <c r="B18" s="265" t="s">
        <v>287</v>
      </c>
      <c r="C18" s="230" t="s">
        <v>253</v>
      </c>
      <c r="D18" s="105" t="s">
        <v>39</v>
      </c>
      <c r="E18" s="105">
        <v>15</v>
      </c>
      <c r="F18" s="232">
        <v>0</v>
      </c>
      <c r="G18" s="213">
        <v>0</v>
      </c>
      <c r="H18" s="266">
        <f t="shared" si="0"/>
        <v>0</v>
      </c>
      <c r="K18" s="149"/>
    </row>
    <row r="19" spans="1:11" ht="41.25" customHeight="1">
      <c r="A19" s="139"/>
      <c r="B19" s="265" t="s">
        <v>288</v>
      </c>
      <c r="C19" s="230" t="s">
        <v>275</v>
      </c>
      <c r="D19" s="105" t="s">
        <v>195</v>
      </c>
      <c r="E19" s="105">
        <v>4</v>
      </c>
      <c r="F19" s="232">
        <v>0</v>
      </c>
      <c r="G19" s="213">
        <v>0</v>
      </c>
      <c r="H19" s="266">
        <f t="shared" si="0"/>
        <v>0</v>
      </c>
      <c r="K19" s="149"/>
    </row>
    <row r="20" spans="1:11" ht="41.25" customHeight="1">
      <c r="A20" s="139"/>
      <c r="B20" s="265" t="s">
        <v>356</v>
      </c>
      <c r="C20" s="230" t="s">
        <v>357</v>
      </c>
      <c r="D20" s="105" t="s">
        <v>195</v>
      </c>
      <c r="E20" s="105">
        <v>120</v>
      </c>
      <c r="F20" s="232">
        <v>0</v>
      </c>
      <c r="G20" s="213">
        <v>0</v>
      </c>
      <c r="H20" s="266">
        <f t="shared" si="0"/>
        <v>0</v>
      </c>
      <c r="K20" s="149"/>
    </row>
    <row r="21" spans="1:11" ht="41.25" customHeight="1">
      <c r="A21" s="139"/>
      <c r="B21" s="265"/>
      <c r="C21" s="230"/>
      <c r="D21" s="105"/>
      <c r="E21" s="105"/>
      <c r="F21" s="232"/>
      <c r="G21" s="213"/>
      <c r="H21" s="266"/>
      <c r="K21" s="149"/>
    </row>
    <row r="22" spans="2:11" ht="31.5" customHeight="1">
      <c r="B22" s="262">
        <v>3.2</v>
      </c>
      <c r="C22" s="130" t="s">
        <v>186</v>
      </c>
      <c r="D22" s="105"/>
      <c r="E22" s="105"/>
      <c r="F22" s="106"/>
      <c r="G22" s="106"/>
      <c r="H22" s="266"/>
      <c r="K22" s="106"/>
    </row>
    <row r="23" spans="2:11" ht="41.25" customHeight="1">
      <c r="B23" s="262"/>
      <c r="C23" s="127" t="s">
        <v>187</v>
      </c>
      <c r="D23" s="105"/>
      <c r="E23" s="105"/>
      <c r="F23" s="106"/>
      <c r="G23" s="106"/>
      <c r="H23" s="266"/>
      <c r="K23" s="106"/>
    </row>
    <row r="24" spans="2:11" ht="24.75" customHeight="1">
      <c r="B24" s="265" t="s">
        <v>289</v>
      </c>
      <c r="C24" s="225" t="s">
        <v>334</v>
      </c>
      <c r="D24" s="105" t="s">
        <v>39</v>
      </c>
      <c r="E24" s="105">
        <v>360</v>
      </c>
      <c r="F24" s="232">
        <v>0</v>
      </c>
      <c r="G24" s="213">
        <v>0</v>
      </c>
      <c r="H24" s="266">
        <f t="shared" si="0"/>
        <v>0</v>
      </c>
      <c r="K24" s="149">
        <v>39.78</v>
      </c>
    </row>
    <row r="25" spans="1:11" ht="24.75" customHeight="1">
      <c r="A25" s="139"/>
      <c r="B25" s="265" t="s">
        <v>290</v>
      </c>
      <c r="C25" s="225" t="s">
        <v>246</v>
      </c>
      <c r="D25" s="105" t="s">
        <v>38</v>
      </c>
      <c r="E25" s="105">
        <v>10</v>
      </c>
      <c r="F25" s="232">
        <v>0</v>
      </c>
      <c r="G25" s="213">
        <v>0</v>
      </c>
      <c r="H25" s="266">
        <f t="shared" si="0"/>
        <v>0</v>
      </c>
      <c r="K25" s="149"/>
    </row>
    <row r="26" spans="1:11" ht="24.75" customHeight="1">
      <c r="A26" s="139"/>
      <c r="B26" s="268"/>
      <c r="C26" s="241"/>
      <c r="D26" s="252"/>
      <c r="E26" s="253"/>
      <c r="F26" s="254"/>
      <c r="G26" s="255"/>
      <c r="H26" s="266"/>
      <c r="K26" s="256"/>
    </row>
    <row r="27" spans="1:11" ht="24.75" customHeight="1">
      <c r="A27" s="139"/>
      <c r="B27" s="262">
        <v>3.3</v>
      </c>
      <c r="C27" s="130" t="s">
        <v>266</v>
      </c>
      <c r="D27" s="252"/>
      <c r="E27" s="253"/>
      <c r="F27" s="254"/>
      <c r="G27" s="255"/>
      <c r="H27" s="266"/>
      <c r="K27" s="256"/>
    </row>
    <row r="28" spans="1:11" ht="15.75">
      <c r="A28" s="139"/>
      <c r="B28" s="262"/>
      <c r="C28" s="127"/>
      <c r="D28" s="252"/>
      <c r="E28" s="253"/>
      <c r="F28" s="254"/>
      <c r="G28" s="255"/>
      <c r="H28" s="266"/>
      <c r="K28" s="256"/>
    </row>
    <row r="29" spans="1:11" ht="30">
      <c r="A29" s="139"/>
      <c r="B29" s="265" t="s">
        <v>291</v>
      </c>
      <c r="C29" s="224" t="s">
        <v>267</v>
      </c>
      <c r="D29" s="252" t="s">
        <v>230</v>
      </c>
      <c r="E29" s="253">
        <v>1</v>
      </c>
      <c r="F29" s="254"/>
      <c r="G29" s="255">
        <v>0</v>
      </c>
      <c r="H29" s="266">
        <f t="shared" si="0"/>
        <v>0</v>
      </c>
      <c r="K29" s="256"/>
    </row>
    <row r="30" spans="1:8" ht="27.75" customHeight="1" thickBot="1">
      <c r="A30" s="139"/>
      <c r="B30" s="269" t="s">
        <v>292</v>
      </c>
      <c r="C30" s="270" t="s">
        <v>268</v>
      </c>
      <c r="D30" s="271" t="s">
        <v>230</v>
      </c>
      <c r="E30" s="271">
        <v>1</v>
      </c>
      <c r="F30" s="308">
        <v>0</v>
      </c>
      <c r="G30" s="309">
        <v>0</v>
      </c>
      <c r="H30" s="266">
        <f t="shared" si="0"/>
        <v>0</v>
      </c>
    </row>
    <row r="31" spans="2:8" ht="27.75" customHeight="1" thickBot="1">
      <c r="B31" s="113"/>
      <c r="C31" s="113"/>
      <c r="D31" s="114"/>
      <c r="E31" s="114"/>
      <c r="F31" s="115"/>
      <c r="G31" s="115"/>
      <c r="H31" s="216">
        <f>SUM(H11:H30)</f>
        <v>0</v>
      </c>
    </row>
    <row r="32" spans="2:8" ht="27.75" customHeight="1" thickTop="1">
      <c r="B32" s="113"/>
      <c r="D32" s="114"/>
      <c r="E32" s="114"/>
      <c r="F32" s="115"/>
      <c r="G32" s="115"/>
      <c r="H32" s="115"/>
    </row>
    <row r="33" spans="2:9" ht="18.75" customHeight="1">
      <c r="B33" s="113"/>
      <c r="C33" s="113"/>
      <c r="D33" s="114"/>
      <c r="E33" s="114"/>
      <c r="F33" s="115"/>
      <c r="G33" s="115"/>
      <c r="H33" s="115"/>
      <c r="I33" s="113"/>
    </row>
    <row r="34" spans="2:9" ht="18" customHeight="1">
      <c r="B34" s="116" t="str">
        <f>B2</f>
        <v>CSIR GENERATOR INSTALLATIONS</v>
      </c>
      <c r="C34" s="116"/>
      <c r="D34" s="114"/>
      <c r="E34" s="114"/>
      <c r="F34" s="120"/>
      <c r="G34" s="120"/>
      <c r="H34" s="120"/>
      <c r="I34" s="113"/>
    </row>
    <row r="35" spans="2:9" ht="18" customHeight="1">
      <c r="B35" s="116" t="s">
        <v>4</v>
      </c>
      <c r="C35" s="116"/>
      <c r="D35" s="114"/>
      <c r="E35" s="114"/>
      <c r="F35" s="120"/>
      <c r="G35" s="115"/>
      <c r="H35" s="121"/>
      <c r="I35" s="113"/>
    </row>
    <row r="36" spans="2:9" ht="18" customHeight="1">
      <c r="B36" s="116" t="str">
        <f>B4</f>
        <v>CABLES AND CONDUCTORS</v>
      </c>
      <c r="C36" s="116"/>
      <c r="D36" s="114"/>
      <c r="E36" s="114"/>
      <c r="F36" s="115"/>
      <c r="G36" s="115"/>
      <c r="H36" s="118"/>
      <c r="I36" s="113"/>
    </row>
    <row r="37" spans="2:9" ht="20.25" customHeight="1" thickBot="1">
      <c r="B37" s="116" t="str">
        <f>B5</f>
        <v>BILL NO. 3</v>
      </c>
      <c r="C37" s="116"/>
      <c r="D37" s="114"/>
      <c r="E37" s="114"/>
      <c r="F37" s="115"/>
      <c r="G37" s="115"/>
      <c r="H37" s="119"/>
      <c r="I37" s="113"/>
    </row>
    <row r="38" spans="2:8" ht="27" customHeight="1" thickBot="1">
      <c r="B38" s="257" t="s">
        <v>6</v>
      </c>
      <c r="C38" s="258" t="s">
        <v>7</v>
      </c>
      <c r="D38" s="258" t="s">
        <v>8</v>
      </c>
      <c r="E38" s="258" t="s">
        <v>9</v>
      </c>
      <c r="F38" s="335" t="s">
        <v>10</v>
      </c>
      <c r="G38" s="336"/>
      <c r="H38" s="259" t="s">
        <v>11</v>
      </c>
    </row>
    <row r="39" spans="2:8" ht="23.25" customHeight="1" thickBot="1" thickTop="1">
      <c r="B39" s="260"/>
      <c r="C39" s="132"/>
      <c r="D39" s="136"/>
      <c r="E39" s="136"/>
      <c r="F39" s="104" t="s">
        <v>12</v>
      </c>
      <c r="G39" s="104" t="s">
        <v>13</v>
      </c>
      <c r="H39" s="261"/>
    </row>
    <row r="40" spans="2:8" ht="23.25" customHeight="1" thickTop="1">
      <c r="B40" s="286"/>
      <c r="C40" s="288" t="s">
        <v>278</v>
      </c>
      <c r="D40" s="289"/>
      <c r="E40" s="318"/>
      <c r="F40" s="256"/>
      <c r="G40" s="137"/>
      <c r="H40" s="319">
        <f>H31</f>
        <v>0</v>
      </c>
    </row>
    <row r="41" spans="2:8" ht="23.25" customHeight="1">
      <c r="B41" s="262"/>
      <c r="C41" s="132"/>
      <c r="D41" s="136"/>
      <c r="E41" s="317"/>
      <c r="F41" s="137"/>
      <c r="G41" s="137"/>
      <c r="H41" s="274"/>
    </row>
    <row r="42" spans="2:8" ht="23.25" customHeight="1" thickBot="1">
      <c r="B42" s="262"/>
      <c r="C42" s="132"/>
      <c r="D42" s="136"/>
      <c r="E42" s="317"/>
      <c r="F42" s="137"/>
      <c r="G42" s="137"/>
      <c r="H42" s="274"/>
    </row>
    <row r="43" spans="2:8" ht="30.75" thickTop="1">
      <c r="B43" s="264" t="s">
        <v>293</v>
      </c>
      <c r="C43" s="287" t="s">
        <v>335</v>
      </c>
      <c r="D43" s="312" t="s">
        <v>39</v>
      </c>
      <c r="E43" s="310">
        <v>85</v>
      </c>
      <c r="F43" s="307">
        <v>0</v>
      </c>
      <c r="G43" s="307">
        <v>0</v>
      </c>
      <c r="H43" s="313">
        <f>SUM(F43*E43)+(G43*E43)</f>
        <v>0</v>
      </c>
    </row>
    <row r="44" spans="2:8" ht="23.25" customHeight="1">
      <c r="B44" s="264" t="s">
        <v>294</v>
      </c>
      <c r="C44" s="290" t="s">
        <v>336</v>
      </c>
      <c r="D44" s="292" t="s">
        <v>38</v>
      </c>
      <c r="E44" s="311">
        <v>116</v>
      </c>
      <c r="F44" s="307">
        <v>0</v>
      </c>
      <c r="G44" s="307">
        <v>0</v>
      </c>
      <c r="H44" s="313">
        <f aca="true" t="shared" si="1" ref="H44:H58">SUM(F44*E44)+(G44*E44)</f>
        <v>0</v>
      </c>
    </row>
    <row r="45" spans="2:8" ht="30">
      <c r="B45" s="264" t="s">
        <v>295</v>
      </c>
      <c r="C45" s="291" t="s">
        <v>337</v>
      </c>
      <c r="D45" s="292" t="s">
        <v>39</v>
      </c>
      <c r="E45" s="293">
        <v>35</v>
      </c>
      <c r="F45" s="307">
        <v>0</v>
      </c>
      <c r="G45" s="307">
        <v>0</v>
      </c>
      <c r="H45" s="313">
        <f t="shared" si="1"/>
        <v>0</v>
      </c>
    </row>
    <row r="46" spans="2:8" ht="23.25" customHeight="1">
      <c r="B46" s="264" t="s">
        <v>296</v>
      </c>
      <c r="C46" s="290" t="s">
        <v>338</v>
      </c>
      <c r="D46" s="292" t="s">
        <v>38</v>
      </c>
      <c r="E46" s="293">
        <v>8</v>
      </c>
      <c r="F46" s="307">
        <v>0</v>
      </c>
      <c r="G46" s="307">
        <v>0</v>
      </c>
      <c r="H46" s="313">
        <f t="shared" si="1"/>
        <v>0</v>
      </c>
    </row>
    <row r="47" spans="2:8" ht="30">
      <c r="B47" s="264" t="s">
        <v>297</v>
      </c>
      <c r="C47" s="291" t="s">
        <v>339</v>
      </c>
      <c r="D47" s="292" t="s">
        <v>39</v>
      </c>
      <c r="E47" s="293">
        <v>15</v>
      </c>
      <c r="F47" s="307">
        <v>0</v>
      </c>
      <c r="G47" s="307">
        <v>0</v>
      </c>
      <c r="H47" s="313">
        <f t="shared" si="1"/>
        <v>0</v>
      </c>
    </row>
    <row r="48" spans="2:8" ht="23.25" customHeight="1">
      <c r="B48" s="264" t="s">
        <v>298</v>
      </c>
      <c r="C48" s="290" t="s">
        <v>340</v>
      </c>
      <c r="D48" s="292" t="s">
        <v>38</v>
      </c>
      <c r="E48" s="293">
        <v>24</v>
      </c>
      <c r="F48" s="307">
        <v>0</v>
      </c>
      <c r="G48" s="307">
        <v>0</v>
      </c>
      <c r="H48" s="313">
        <f t="shared" si="1"/>
        <v>0</v>
      </c>
    </row>
    <row r="49" spans="2:8" ht="15">
      <c r="B49" s="264" t="s">
        <v>299</v>
      </c>
      <c r="C49" s="291" t="s">
        <v>269</v>
      </c>
      <c r="D49" s="292" t="s">
        <v>39</v>
      </c>
      <c r="E49" s="293">
        <v>50</v>
      </c>
      <c r="F49" s="307">
        <v>0</v>
      </c>
      <c r="G49" s="307">
        <v>0</v>
      </c>
      <c r="H49" s="313">
        <f t="shared" si="1"/>
        <v>0</v>
      </c>
    </row>
    <row r="50" spans="2:8" ht="23.25" customHeight="1">
      <c r="B50" s="264" t="s">
        <v>300</v>
      </c>
      <c r="C50" s="290" t="s">
        <v>341</v>
      </c>
      <c r="D50" s="292" t="s">
        <v>38</v>
      </c>
      <c r="E50" s="293">
        <v>4</v>
      </c>
      <c r="F50" s="307">
        <v>0</v>
      </c>
      <c r="G50" s="307">
        <v>0</v>
      </c>
      <c r="H50" s="313">
        <f t="shared" si="1"/>
        <v>0</v>
      </c>
    </row>
    <row r="51" spans="2:8" ht="23.25" customHeight="1">
      <c r="B51" s="264" t="s">
        <v>301</v>
      </c>
      <c r="C51" s="290" t="s">
        <v>270</v>
      </c>
      <c r="D51" s="292" t="s">
        <v>39</v>
      </c>
      <c r="E51" s="293">
        <v>30</v>
      </c>
      <c r="F51" s="307">
        <v>0</v>
      </c>
      <c r="G51" s="307">
        <v>0</v>
      </c>
      <c r="H51" s="313">
        <f t="shared" si="1"/>
        <v>0</v>
      </c>
    </row>
    <row r="52" spans="2:8" ht="23.25" customHeight="1">
      <c r="B52" s="264" t="s">
        <v>302</v>
      </c>
      <c r="C52" s="290" t="s">
        <v>324</v>
      </c>
      <c r="D52" s="292" t="s">
        <v>38</v>
      </c>
      <c r="E52" s="293">
        <v>4</v>
      </c>
      <c r="F52" s="307">
        <v>0</v>
      </c>
      <c r="G52" s="307">
        <v>0</v>
      </c>
      <c r="H52" s="313">
        <f t="shared" si="1"/>
        <v>0</v>
      </c>
    </row>
    <row r="53" spans="2:8" ht="23.25" customHeight="1">
      <c r="B53" s="264" t="s">
        <v>303</v>
      </c>
      <c r="C53" s="290" t="s">
        <v>271</v>
      </c>
      <c r="D53" s="292" t="s">
        <v>39</v>
      </c>
      <c r="E53" s="293">
        <v>35</v>
      </c>
      <c r="F53" s="307">
        <v>0</v>
      </c>
      <c r="G53" s="307">
        <v>0</v>
      </c>
      <c r="H53" s="313">
        <f t="shared" si="1"/>
        <v>0</v>
      </c>
    </row>
    <row r="54" spans="2:8" ht="23.25" customHeight="1">
      <c r="B54" s="264" t="s">
        <v>304</v>
      </c>
      <c r="C54" s="290" t="s">
        <v>325</v>
      </c>
      <c r="D54" s="292" t="s">
        <v>38</v>
      </c>
      <c r="E54" s="293">
        <v>4</v>
      </c>
      <c r="F54" s="307">
        <v>0</v>
      </c>
      <c r="G54" s="307">
        <v>0</v>
      </c>
      <c r="H54" s="313">
        <f t="shared" si="1"/>
        <v>0</v>
      </c>
    </row>
    <row r="55" spans="2:8" ht="23.25" customHeight="1">
      <c r="B55" s="264" t="s">
        <v>305</v>
      </c>
      <c r="C55" s="290" t="s">
        <v>272</v>
      </c>
      <c r="D55" s="292" t="s">
        <v>39</v>
      </c>
      <c r="E55" s="293">
        <v>20</v>
      </c>
      <c r="F55" s="307">
        <v>0</v>
      </c>
      <c r="G55" s="307">
        <v>0</v>
      </c>
      <c r="H55" s="313">
        <f t="shared" si="1"/>
        <v>0</v>
      </c>
    </row>
    <row r="56" spans="2:8" ht="23.25" customHeight="1">
      <c r="B56" s="264" t="s">
        <v>306</v>
      </c>
      <c r="C56" s="290" t="s">
        <v>326</v>
      </c>
      <c r="D56" s="292" t="s">
        <v>38</v>
      </c>
      <c r="E56" s="293">
        <v>4</v>
      </c>
      <c r="F56" s="307">
        <v>0</v>
      </c>
      <c r="G56" s="307">
        <v>0</v>
      </c>
      <c r="H56" s="313">
        <f t="shared" si="1"/>
        <v>0</v>
      </c>
    </row>
    <row r="57" spans="2:8" ht="23.25" customHeight="1">
      <c r="B57" s="264" t="s">
        <v>307</v>
      </c>
      <c r="C57" s="290" t="s">
        <v>273</v>
      </c>
      <c r="D57" s="292" t="s">
        <v>39</v>
      </c>
      <c r="E57" s="293">
        <v>50</v>
      </c>
      <c r="F57" s="307">
        <v>0</v>
      </c>
      <c r="G57" s="307">
        <v>0</v>
      </c>
      <c r="H57" s="313">
        <f t="shared" si="1"/>
        <v>0</v>
      </c>
    </row>
    <row r="58" spans="2:8" ht="23.25" customHeight="1">
      <c r="B58" s="264" t="s">
        <v>308</v>
      </c>
      <c r="C58" s="290" t="s">
        <v>276</v>
      </c>
      <c r="D58" s="292" t="s">
        <v>39</v>
      </c>
      <c r="E58" s="293">
        <v>60</v>
      </c>
      <c r="F58" s="307">
        <v>0</v>
      </c>
      <c r="G58" s="307">
        <v>0</v>
      </c>
      <c r="H58" s="313">
        <f t="shared" si="1"/>
        <v>0</v>
      </c>
    </row>
    <row r="59" spans="2:11" ht="27.75" customHeight="1">
      <c r="B59" s="275">
        <v>3.4</v>
      </c>
      <c r="C59" s="130" t="s">
        <v>254</v>
      </c>
      <c r="D59" s="105"/>
      <c r="E59" s="105"/>
      <c r="F59" s="149"/>
      <c r="G59" s="106"/>
      <c r="H59" s="314"/>
      <c r="K59" s="149"/>
    </row>
    <row r="60" spans="2:11" ht="40.5" customHeight="1">
      <c r="B60" s="276"/>
      <c r="C60" s="239" t="s">
        <v>228</v>
      </c>
      <c r="D60" s="105"/>
      <c r="E60" s="105"/>
      <c r="F60" s="149"/>
      <c r="G60" s="106"/>
      <c r="H60" s="314"/>
      <c r="K60" s="149"/>
    </row>
    <row r="61" spans="2:11" ht="27.75" customHeight="1">
      <c r="B61" s="276" t="s">
        <v>309</v>
      </c>
      <c r="C61" s="130" t="s">
        <v>242</v>
      </c>
      <c r="D61" s="105"/>
      <c r="E61" s="105"/>
      <c r="F61" s="149"/>
      <c r="G61" s="213"/>
      <c r="H61" s="314"/>
      <c r="K61" s="149"/>
    </row>
    <row r="62" spans="2:11" ht="27.75" customHeight="1">
      <c r="B62" s="276" t="s">
        <v>310</v>
      </c>
      <c r="C62" s="226" t="s">
        <v>277</v>
      </c>
      <c r="D62" s="237" t="s">
        <v>245</v>
      </c>
      <c r="E62" s="105">
        <v>9</v>
      </c>
      <c r="F62" s="149"/>
      <c r="G62" s="213">
        <v>0</v>
      </c>
      <c r="H62" s="314">
        <f>SUM(F62*E62)+(G62*E62)</f>
        <v>0</v>
      </c>
      <c r="K62" s="149"/>
    </row>
    <row r="63" spans="2:11" ht="27.75" customHeight="1">
      <c r="B63" s="276" t="s">
        <v>311</v>
      </c>
      <c r="C63" s="243" t="s">
        <v>37</v>
      </c>
      <c r="D63" s="237" t="s">
        <v>229</v>
      </c>
      <c r="E63" s="105">
        <v>9</v>
      </c>
      <c r="F63" s="149"/>
      <c r="G63" s="213">
        <v>0</v>
      </c>
      <c r="H63" s="314">
        <f>SUM(F63*E63)+(G63*E63)</f>
        <v>0</v>
      </c>
      <c r="K63" s="149"/>
    </row>
    <row r="64" spans="2:11" ht="27.75" customHeight="1">
      <c r="B64" s="276" t="s">
        <v>312</v>
      </c>
      <c r="C64" s="226" t="s">
        <v>227</v>
      </c>
      <c r="D64" s="237" t="s">
        <v>226</v>
      </c>
      <c r="E64" s="105">
        <v>20</v>
      </c>
      <c r="F64" s="149"/>
      <c r="G64" s="213">
        <v>0</v>
      </c>
      <c r="H64" s="314">
        <f>SUM(F64*E64)+(G64*E64)</f>
        <v>0</v>
      </c>
      <c r="K64" s="149"/>
    </row>
    <row r="65" spans="2:11" ht="27.75" customHeight="1">
      <c r="B65" s="276" t="s">
        <v>313</v>
      </c>
      <c r="C65" s="225" t="s">
        <v>327</v>
      </c>
      <c r="D65" s="228" t="s">
        <v>39</v>
      </c>
      <c r="E65" s="105">
        <v>250</v>
      </c>
      <c r="F65" s="149"/>
      <c r="G65" s="213">
        <v>0</v>
      </c>
      <c r="H65" s="314">
        <f>SUM(F65*E65)+(G65*E65)</f>
        <v>0</v>
      </c>
      <c r="K65" s="149"/>
    </row>
    <row r="66" spans="2:11" s="113" customFormat="1" ht="27.75" customHeight="1">
      <c r="B66" s="276" t="s">
        <v>314</v>
      </c>
      <c r="C66" s="244" t="s">
        <v>247</v>
      </c>
      <c r="D66" s="245" t="s">
        <v>38</v>
      </c>
      <c r="E66" s="251">
        <v>8</v>
      </c>
      <c r="F66" s="248"/>
      <c r="G66" s="248">
        <v>0</v>
      </c>
      <c r="H66" s="314">
        <f>SUM(F66*E66)+(G66*E66)</f>
        <v>0</v>
      </c>
      <c r="K66" s="247"/>
    </row>
    <row r="67" spans="2:11" s="113" customFormat="1" ht="27.75" customHeight="1">
      <c r="B67" s="277"/>
      <c r="C67" s="249"/>
      <c r="D67" s="245"/>
      <c r="E67" s="246"/>
      <c r="F67" s="247"/>
      <c r="G67" s="248"/>
      <c r="H67" s="315"/>
      <c r="K67" s="247"/>
    </row>
    <row r="68" spans="2:11" ht="27.75" customHeight="1">
      <c r="B68" s="276"/>
      <c r="C68" s="153"/>
      <c r="D68" s="105"/>
      <c r="E68" s="105"/>
      <c r="F68" s="213"/>
      <c r="G68" s="213"/>
      <c r="H68" s="314"/>
      <c r="K68" s="149"/>
    </row>
    <row r="69" spans="2:11" ht="27.75" customHeight="1">
      <c r="B69" s="278">
        <v>3.5</v>
      </c>
      <c r="C69" s="242" t="s">
        <v>188</v>
      </c>
      <c r="D69" s="105"/>
      <c r="E69" s="105"/>
      <c r="F69" s="149"/>
      <c r="G69" s="106"/>
      <c r="H69" s="314"/>
      <c r="K69" s="149"/>
    </row>
    <row r="70" spans="2:11" ht="39.75" customHeight="1">
      <c r="B70" s="276"/>
      <c r="C70" s="201" t="s">
        <v>210</v>
      </c>
      <c r="D70" s="105" t="s">
        <v>230</v>
      </c>
      <c r="E70" s="105">
        <v>1</v>
      </c>
      <c r="F70" s="149"/>
      <c r="G70" s="106">
        <v>0</v>
      </c>
      <c r="H70" s="314">
        <f>SUM(F70*E70)+(G70*E70)</f>
        <v>0</v>
      </c>
      <c r="K70" s="149"/>
    </row>
    <row r="71" spans="2:8" ht="27.75" customHeight="1" thickBot="1">
      <c r="B71" s="279"/>
      <c r="C71" s="280"/>
      <c r="D71" s="271"/>
      <c r="E71" s="271"/>
      <c r="F71" s="272"/>
      <c r="G71" s="272"/>
      <c r="H71" s="316"/>
    </row>
    <row r="72" spans="8:10" ht="27.75" customHeight="1" thickBot="1">
      <c r="H72" s="218">
        <f>SUM(H40:H71)</f>
        <v>0</v>
      </c>
      <c r="J72" s="154"/>
    </row>
    <row r="73" ht="27.75" customHeight="1" thickTop="1"/>
    <row r="74" ht="27" customHeight="1"/>
    <row r="75" ht="29.25" customHeight="1"/>
    <row r="76" ht="28.5" customHeight="1"/>
  </sheetData>
  <sheetProtection/>
  <mergeCells count="3">
    <mergeCell ref="F3:H3"/>
    <mergeCell ref="F6:G6"/>
    <mergeCell ref="F38:G38"/>
  </mergeCells>
  <printOptions/>
  <pageMargins left="0.7480314960629921" right="0.5118110236220472" top="0.984251968503937" bottom="0.984251968503937" header="0.5118110236220472" footer="0.5118110236220472"/>
  <pageSetup fitToHeight="2" horizontalDpi="600" verticalDpi="600" orientation="portrait" paperSize="9" scale="39" r:id="rId2"/>
  <headerFooter alignWithMargins="0">
    <oddFooter>&amp;CDPWH01MP0006</oddFooter>
  </headerFooter>
  <rowBreaks count="1" manualBreakCount="1">
    <brk id="32" max="8"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A1:L26"/>
  <sheetViews>
    <sheetView view="pageBreakPreview" zoomScale="75" zoomScaleNormal="75" zoomScaleSheetLayoutView="75" zoomScalePageLayoutView="25" workbookViewId="0" topLeftCell="A17">
      <selection activeCell="H26" sqref="H26"/>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11.57421875" style="97" bestFit="1" customWidth="1"/>
    <col min="6" max="6" width="18.8515625" style="98" customWidth="1"/>
    <col min="7" max="7" width="19.7109375" style="98" customWidth="1"/>
    <col min="8" max="8" width="20.57421875" style="98" customWidth="1"/>
    <col min="9" max="9" width="4.57421875" style="96" customWidth="1"/>
    <col min="10" max="10" width="8.421875" style="96" customWidth="1"/>
    <col min="11" max="11" width="21.421875" style="96" hidden="1" customWidth="1"/>
    <col min="12" max="14" width="8.421875" style="96" customWidth="1"/>
    <col min="15" max="15" width="50.7109375" style="96" customWidth="1"/>
    <col min="16" max="16384" width="8.421875" style="96" customWidth="1"/>
  </cols>
  <sheetData>
    <row r="1" spans="1:9" ht="12" customHeight="1">
      <c r="A1" s="113"/>
      <c r="B1" s="113"/>
      <c r="C1" s="113"/>
      <c r="D1" s="114"/>
      <c r="E1" s="114"/>
      <c r="F1" s="115"/>
      <c r="G1" s="115"/>
      <c r="H1" s="115"/>
      <c r="I1" s="113"/>
    </row>
    <row r="2" spans="1:9" ht="23.25" customHeight="1">
      <c r="A2" s="113"/>
      <c r="B2" s="116" t="s">
        <v>249</v>
      </c>
      <c r="C2" s="116"/>
      <c r="D2" s="114"/>
      <c r="E2" s="114"/>
      <c r="F2" s="117"/>
      <c r="G2" s="115"/>
      <c r="H2" s="115"/>
      <c r="I2" s="113"/>
    </row>
    <row r="3" spans="1:9" ht="23.25" customHeight="1">
      <c r="A3" s="113"/>
      <c r="B3" s="116" t="s">
        <v>4</v>
      </c>
      <c r="C3" s="116"/>
      <c r="D3" s="114"/>
      <c r="E3" s="114"/>
      <c r="F3" s="334"/>
      <c r="G3" s="334"/>
      <c r="H3" s="334"/>
      <c r="I3" s="113"/>
    </row>
    <row r="4" spans="1:12" ht="24.75" customHeight="1">
      <c r="A4" s="113"/>
      <c r="B4" s="116" t="s">
        <v>198</v>
      </c>
      <c r="C4" s="116"/>
      <c r="D4" s="114"/>
      <c r="E4" s="114"/>
      <c r="F4" s="115"/>
      <c r="G4" s="115"/>
      <c r="H4" s="118"/>
      <c r="I4" s="113"/>
      <c r="L4"/>
    </row>
    <row r="5" spans="1:9" ht="24.75" customHeight="1" thickBot="1">
      <c r="A5" s="113"/>
      <c r="B5" s="116" t="s">
        <v>43</v>
      </c>
      <c r="C5" s="116"/>
      <c r="D5" s="114"/>
      <c r="E5" s="114"/>
      <c r="F5" s="115"/>
      <c r="G5" s="115"/>
      <c r="H5" s="119"/>
      <c r="I5" s="113"/>
    </row>
    <row r="6" spans="2:9" ht="27" customHeight="1" thickBot="1" thickTop="1">
      <c r="B6" s="100" t="s">
        <v>6</v>
      </c>
      <c r="C6" s="100" t="s">
        <v>7</v>
      </c>
      <c r="D6" s="100" t="s">
        <v>8</v>
      </c>
      <c r="E6" s="100" t="s">
        <v>9</v>
      </c>
      <c r="F6" s="337" t="s">
        <v>10</v>
      </c>
      <c r="G6" s="338"/>
      <c r="H6" s="143" t="s">
        <v>11</v>
      </c>
      <c r="I6" s="144"/>
    </row>
    <row r="7" spans="2:9" ht="23.25" customHeight="1" thickBot="1" thickTop="1">
      <c r="B7" s="101"/>
      <c r="C7" s="101"/>
      <c r="D7" s="103"/>
      <c r="E7" s="103"/>
      <c r="F7" s="104" t="s">
        <v>12</v>
      </c>
      <c r="G7" s="104" t="s">
        <v>13</v>
      </c>
      <c r="H7" s="111"/>
      <c r="I7" s="144"/>
    </row>
    <row r="8" spans="2:8" ht="23.25" customHeight="1" thickTop="1">
      <c r="B8" s="132"/>
      <c r="C8" s="200"/>
      <c r="D8" s="136"/>
      <c r="E8" s="136"/>
      <c r="F8" s="137"/>
      <c r="G8" s="137"/>
      <c r="H8" s="138"/>
    </row>
    <row r="9" spans="1:11" ht="27.75" customHeight="1">
      <c r="A9" s="99"/>
      <c r="B9" s="135">
        <v>4.1</v>
      </c>
      <c r="C9" s="131" t="s">
        <v>197</v>
      </c>
      <c r="D9" s="105"/>
      <c r="E9" s="105"/>
      <c r="F9" s="106"/>
      <c r="G9" s="106"/>
      <c r="H9" s="106"/>
      <c r="K9" s="106"/>
    </row>
    <row r="10" spans="1:11" ht="39.75" customHeight="1">
      <c r="A10" s="99"/>
      <c r="B10" s="129"/>
      <c r="C10" s="122" t="s">
        <v>199</v>
      </c>
      <c r="D10" s="105"/>
      <c r="E10" s="105"/>
      <c r="F10" s="106"/>
      <c r="G10" s="106"/>
      <c r="H10" s="106"/>
      <c r="K10" s="106"/>
    </row>
    <row r="11" spans="1:11" ht="27.75" customHeight="1">
      <c r="A11" s="99"/>
      <c r="B11" s="129" t="s">
        <v>201</v>
      </c>
      <c r="C11" s="294" t="s">
        <v>205</v>
      </c>
      <c r="D11" s="105" t="s">
        <v>39</v>
      </c>
      <c r="E11" s="105">
        <v>120</v>
      </c>
      <c r="F11" s="212">
        <v>0</v>
      </c>
      <c r="G11" s="213">
        <v>0</v>
      </c>
      <c r="H11" s="213">
        <f>SUM(F11:G11)*E11</f>
        <v>0</v>
      </c>
      <c r="K11" s="149">
        <v>42.63</v>
      </c>
    </row>
    <row r="12" spans="1:11" ht="27.75" customHeight="1">
      <c r="A12" s="99"/>
      <c r="B12" s="129" t="s">
        <v>202</v>
      </c>
      <c r="C12" s="294" t="s">
        <v>206</v>
      </c>
      <c r="D12" s="105" t="s">
        <v>39</v>
      </c>
      <c r="E12" s="105">
        <v>0</v>
      </c>
      <c r="F12" s="212"/>
      <c r="G12" s="213"/>
      <c r="H12" s="213"/>
      <c r="K12" s="149">
        <v>56.88</v>
      </c>
    </row>
    <row r="13" spans="1:11" ht="27.75" customHeight="1">
      <c r="A13" s="99"/>
      <c r="B13" s="129"/>
      <c r="C13" s="122"/>
      <c r="D13" s="105"/>
      <c r="E13" s="105"/>
      <c r="F13" s="149"/>
      <c r="G13" s="106"/>
      <c r="H13" s="106"/>
      <c r="K13" s="149"/>
    </row>
    <row r="14" spans="2:11" ht="29.25" customHeight="1">
      <c r="B14" s="134"/>
      <c r="C14" s="131"/>
      <c r="D14" s="105"/>
      <c r="E14" s="105"/>
      <c r="F14" s="149"/>
      <c r="G14" s="106"/>
      <c r="H14" s="106"/>
      <c r="K14" s="149"/>
    </row>
    <row r="15" spans="2:11" ht="29.25" customHeight="1">
      <c r="B15" s="134"/>
      <c r="C15" s="122"/>
      <c r="D15" s="105"/>
      <c r="E15" s="105"/>
      <c r="F15" s="149"/>
      <c r="G15" s="106"/>
      <c r="H15" s="106"/>
      <c r="K15" s="149"/>
    </row>
    <row r="16" spans="2:11" ht="29.25" customHeight="1">
      <c r="B16" s="125"/>
      <c r="C16" s="122"/>
      <c r="D16" s="105"/>
      <c r="E16" s="105"/>
      <c r="F16" s="149"/>
      <c r="G16" s="106"/>
      <c r="H16" s="106"/>
      <c r="K16" s="149"/>
    </row>
    <row r="17" spans="2:11" ht="29.25" customHeight="1">
      <c r="B17" s="125"/>
      <c r="C17" s="122"/>
      <c r="D17" s="105"/>
      <c r="E17" s="105"/>
      <c r="F17" s="149"/>
      <c r="G17" s="106"/>
      <c r="H17" s="106"/>
      <c r="K17" s="149"/>
    </row>
    <row r="18" spans="2:11" ht="29.25" customHeight="1">
      <c r="B18" s="125"/>
      <c r="C18" s="122"/>
      <c r="D18" s="105"/>
      <c r="E18" s="105"/>
      <c r="F18" s="149"/>
      <c r="G18" s="106"/>
      <c r="H18" s="106"/>
      <c r="K18" s="149"/>
    </row>
    <row r="19" spans="2:11" ht="29.25" customHeight="1">
      <c r="B19" s="125"/>
      <c r="C19" s="122"/>
      <c r="D19" s="105"/>
      <c r="E19" s="105"/>
      <c r="F19" s="149"/>
      <c r="G19" s="106"/>
      <c r="H19" s="106"/>
      <c r="K19" s="149"/>
    </row>
    <row r="20" spans="2:11" ht="29.25" customHeight="1">
      <c r="B20" s="125"/>
      <c r="C20" s="122"/>
      <c r="D20" s="105"/>
      <c r="E20" s="105"/>
      <c r="F20" s="106"/>
      <c r="G20" s="106"/>
      <c r="H20" s="106"/>
      <c r="K20" s="106"/>
    </row>
    <row r="21" spans="2:11" ht="33" customHeight="1">
      <c r="B21" s="125"/>
      <c r="C21" s="107"/>
      <c r="D21" s="105"/>
      <c r="E21" s="105"/>
      <c r="F21" s="106"/>
      <c r="G21" s="106"/>
      <c r="H21" s="106"/>
      <c r="K21" s="106"/>
    </row>
    <row r="22" spans="2:8" ht="27.75" customHeight="1">
      <c r="B22" s="124"/>
      <c r="C22" s="126"/>
      <c r="D22" s="105"/>
      <c r="E22" s="105"/>
      <c r="F22" s="106"/>
      <c r="G22" s="106"/>
      <c r="H22" s="106"/>
    </row>
    <row r="23" spans="2:8" ht="27.75" customHeight="1">
      <c r="B23" s="107"/>
      <c r="C23" s="128"/>
      <c r="D23" s="105"/>
      <c r="E23" s="105"/>
      <c r="F23" s="106"/>
      <c r="G23" s="106"/>
      <c r="H23" s="106"/>
    </row>
    <row r="24" spans="2:8" ht="27.75" customHeight="1">
      <c r="B24" s="125"/>
      <c r="C24" s="107"/>
      <c r="D24" s="105"/>
      <c r="E24" s="105"/>
      <c r="F24" s="106"/>
      <c r="G24" s="106"/>
      <c r="H24" s="106"/>
    </row>
    <row r="25" spans="2:8" ht="27.75" customHeight="1" thickBot="1">
      <c r="B25" s="108"/>
      <c r="C25" s="108"/>
      <c r="D25" s="109"/>
      <c r="E25" s="109"/>
      <c r="F25" s="110"/>
      <c r="G25" s="110"/>
      <c r="H25" s="320">
        <f>SUM(H11:H24)</f>
        <v>0</v>
      </c>
    </row>
    <row r="26" spans="3:8" ht="27.75" customHeight="1" thickBot="1" thickTop="1">
      <c r="C26" s="96" t="s">
        <v>46</v>
      </c>
      <c r="H26" s="217"/>
    </row>
    <row r="27" ht="27.75" customHeight="1" thickTop="1"/>
  </sheetData>
  <sheetProtection/>
  <mergeCells count="2">
    <mergeCell ref="F3:H3"/>
    <mergeCell ref="F6:G6"/>
  </mergeCells>
  <printOptions/>
  <pageMargins left="0.7480314960629921" right="0.5118110236220472" top="0.984251968503937" bottom="0.984251968503937" header="0.5118110236220472" footer="0.5118110236220472"/>
  <pageSetup fitToHeight="2" horizontalDpi="600" verticalDpi="600" orientation="portrait" paperSize="9" scale="31" r:id="rId2"/>
  <headerFooter alignWithMargins="0">
    <oddFooter>&amp;CDPWH01MP0006</oddFooter>
  </headerFooter>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P32"/>
  <sheetViews>
    <sheetView zoomScale="75" zoomScaleNormal="75" zoomScaleSheetLayoutView="70" zoomScalePageLayoutView="25" workbookViewId="0" topLeftCell="A19">
      <selection activeCell="G20" sqref="G20"/>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7.00390625" style="97" customWidth="1"/>
    <col min="6" max="6" width="18.7109375" style="98" customWidth="1"/>
    <col min="7" max="7" width="19.28125" style="98" customWidth="1"/>
    <col min="8" max="8" width="21.00390625" style="98" customWidth="1"/>
    <col min="9" max="9" width="4.57421875" style="96" customWidth="1"/>
    <col min="10" max="14" width="8.421875" style="96" customWidth="1"/>
    <col min="15" max="15" width="50.7109375" style="96" customWidth="1"/>
    <col min="16" max="16384" width="8.421875" style="96" customWidth="1"/>
  </cols>
  <sheetData>
    <row r="1" spans="1:9" ht="12" customHeight="1">
      <c r="A1" s="113"/>
      <c r="B1" s="113"/>
      <c r="C1" s="113"/>
      <c r="D1" s="114"/>
      <c r="E1" s="114"/>
      <c r="F1" s="115"/>
      <c r="G1" s="115"/>
      <c r="H1" s="115"/>
      <c r="I1" s="113"/>
    </row>
    <row r="2" spans="1:9" ht="23.25" customHeight="1">
      <c r="A2" s="113"/>
      <c r="B2" s="116" t="s">
        <v>249</v>
      </c>
      <c r="C2" s="116"/>
      <c r="D2" s="114"/>
      <c r="E2" s="114"/>
      <c r="F2" s="117"/>
      <c r="G2" s="115"/>
      <c r="H2" s="115"/>
      <c r="I2" s="113"/>
    </row>
    <row r="3" spans="1:9" ht="23.25" customHeight="1">
      <c r="A3" s="113"/>
      <c r="B3" s="116" t="s">
        <v>4</v>
      </c>
      <c r="C3" s="116"/>
      <c r="D3" s="114"/>
      <c r="E3" s="114"/>
      <c r="F3" s="334"/>
      <c r="G3" s="334"/>
      <c r="H3" s="334"/>
      <c r="I3" s="113"/>
    </row>
    <row r="4" spans="1:12" ht="24.75" customHeight="1">
      <c r="A4" s="113"/>
      <c r="B4" s="339" t="s">
        <v>50</v>
      </c>
      <c r="C4" s="340"/>
      <c r="D4" s="340"/>
      <c r="E4" s="340"/>
      <c r="F4" s="340"/>
      <c r="G4" s="340"/>
      <c r="H4" s="118"/>
      <c r="I4" s="113"/>
      <c r="L4"/>
    </row>
    <row r="5" spans="1:9" ht="24.75" customHeight="1" thickBot="1">
      <c r="A5" s="113"/>
      <c r="B5" s="116" t="s">
        <v>168</v>
      </c>
      <c r="C5" s="116"/>
      <c r="D5" s="114"/>
      <c r="E5" s="114"/>
      <c r="F5" s="115"/>
      <c r="G5" s="115"/>
      <c r="H5" s="119"/>
      <c r="I5" s="113"/>
    </row>
    <row r="6" spans="1:12" ht="26.25" customHeight="1" thickBot="1" thickTop="1">
      <c r="A6" s="99"/>
      <c r="B6" s="100" t="s">
        <v>6</v>
      </c>
      <c r="C6" s="100" t="s">
        <v>7</v>
      </c>
      <c r="D6" s="100" t="s">
        <v>8</v>
      </c>
      <c r="E6" s="100" t="s">
        <v>9</v>
      </c>
      <c r="F6" s="337" t="s">
        <v>10</v>
      </c>
      <c r="G6" s="338"/>
      <c r="H6" s="143" t="s">
        <v>11</v>
      </c>
      <c r="I6" s="144"/>
      <c r="L6"/>
    </row>
    <row r="7" spans="1:9" ht="22.5" customHeight="1" thickBot="1" thickTop="1">
      <c r="A7" s="99"/>
      <c r="B7" s="101"/>
      <c r="C7" s="102"/>
      <c r="D7" s="103"/>
      <c r="E7" s="103"/>
      <c r="F7" s="104" t="s">
        <v>12</v>
      </c>
      <c r="G7" s="104" t="s">
        <v>13</v>
      </c>
      <c r="H7" s="111"/>
      <c r="I7" s="144"/>
    </row>
    <row r="8" spans="1:8" ht="22.5" customHeight="1" thickTop="1">
      <c r="A8" s="99"/>
      <c r="B8" s="132"/>
      <c r="C8" s="139"/>
      <c r="D8" s="136"/>
      <c r="E8" s="136"/>
      <c r="F8" s="137"/>
      <c r="G8" s="137"/>
      <c r="H8" s="138"/>
    </row>
    <row r="9" spans="1:16" ht="26.25" customHeight="1">
      <c r="A9" s="99"/>
      <c r="B9" s="132">
        <v>5.1</v>
      </c>
      <c r="C9" s="140" t="s">
        <v>48</v>
      </c>
      <c r="D9" s="105"/>
      <c r="E9" s="105"/>
      <c r="F9" s="106"/>
      <c r="G9" s="106"/>
      <c r="H9" s="106"/>
      <c r="P9"/>
    </row>
    <row r="10" spans="1:8" ht="24.75" customHeight="1">
      <c r="A10" s="99"/>
      <c r="B10" s="107"/>
      <c r="C10" s="141" t="s">
        <v>49</v>
      </c>
      <c r="D10" s="105"/>
      <c r="E10" s="105"/>
      <c r="F10" s="106"/>
      <c r="G10" s="106"/>
      <c r="H10" s="106"/>
    </row>
    <row r="11" spans="1:8" ht="26.25" customHeight="1">
      <c r="A11" s="99"/>
      <c r="B11" s="125" t="s">
        <v>78</v>
      </c>
      <c r="C11" s="122" t="s">
        <v>193</v>
      </c>
      <c r="D11" s="150" t="s">
        <v>3</v>
      </c>
      <c r="E11" s="150">
        <v>1</v>
      </c>
      <c r="F11" s="214"/>
      <c r="G11" s="214">
        <v>0</v>
      </c>
      <c r="H11" s="214">
        <f>G11*E11</f>
        <v>0</v>
      </c>
    </row>
    <row r="12" spans="1:8" ht="26.25" customHeight="1">
      <c r="A12" s="99"/>
      <c r="B12" s="125" t="s">
        <v>79</v>
      </c>
      <c r="C12" s="122" t="s">
        <v>171</v>
      </c>
      <c r="D12" s="150" t="s">
        <v>3</v>
      </c>
      <c r="E12" s="150">
        <v>1</v>
      </c>
      <c r="F12" s="214"/>
      <c r="G12" s="214">
        <v>0</v>
      </c>
      <c r="H12" s="214">
        <f>G12*E12</f>
        <v>0</v>
      </c>
    </row>
    <row r="13" spans="1:8" ht="26.25" customHeight="1">
      <c r="A13" s="99"/>
      <c r="B13" s="125"/>
      <c r="C13" s="153"/>
      <c r="D13" s="150"/>
      <c r="E13" s="150"/>
      <c r="F13" s="151"/>
      <c r="G13" s="151"/>
      <c r="H13" s="151"/>
    </row>
    <row r="14" spans="1:8" ht="26.25" customHeight="1">
      <c r="A14" s="99"/>
      <c r="B14" s="133">
        <v>5.2</v>
      </c>
      <c r="C14" s="140" t="s">
        <v>48</v>
      </c>
      <c r="D14" s="150"/>
      <c r="E14" s="150"/>
      <c r="F14" s="151"/>
      <c r="G14" s="151"/>
      <c r="H14" s="151"/>
    </row>
    <row r="15" spans="1:8" ht="43.5" customHeight="1">
      <c r="A15" s="99"/>
      <c r="B15" s="142"/>
      <c r="C15" s="202" t="s">
        <v>108</v>
      </c>
      <c r="D15" s="150"/>
      <c r="E15" s="150"/>
      <c r="F15" s="151"/>
      <c r="G15" s="151"/>
      <c r="H15" s="151"/>
    </row>
    <row r="16" spans="1:8" ht="26.25" customHeight="1">
      <c r="A16" s="99"/>
      <c r="B16" s="125" t="s">
        <v>231</v>
      </c>
      <c r="C16" s="122" t="s">
        <v>192</v>
      </c>
      <c r="D16" s="150" t="s">
        <v>3</v>
      </c>
      <c r="E16" s="150">
        <v>1</v>
      </c>
      <c r="F16" s="214"/>
      <c r="G16" s="214">
        <v>0</v>
      </c>
      <c r="H16" s="214">
        <f>G16*E16</f>
        <v>0</v>
      </c>
    </row>
    <row r="17" spans="1:8" ht="34.5" customHeight="1">
      <c r="A17" s="99"/>
      <c r="B17" s="125" t="s">
        <v>232</v>
      </c>
      <c r="C17" s="122" t="s">
        <v>321</v>
      </c>
      <c r="D17" s="150" t="s">
        <v>3</v>
      </c>
      <c r="E17" s="150">
        <v>1</v>
      </c>
      <c r="F17" s="214">
        <v>0</v>
      </c>
      <c r="G17" s="214">
        <v>0</v>
      </c>
      <c r="H17" s="214">
        <f>G17*E17</f>
        <v>0</v>
      </c>
    </row>
    <row r="18" spans="1:8" ht="26.25" customHeight="1">
      <c r="A18" s="99"/>
      <c r="B18" s="125" t="s">
        <v>233</v>
      </c>
      <c r="C18" s="122" t="s">
        <v>194</v>
      </c>
      <c r="D18" s="150" t="s">
        <v>3</v>
      </c>
      <c r="E18" s="105">
        <v>1</v>
      </c>
      <c r="F18" s="214"/>
      <c r="G18" s="214">
        <v>0</v>
      </c>
      <c r="H18" s="214">
        <f>G18*E18</f>
        <v>0</v>
      </c>
    </row>
    <row r="19" spans="1:8" ht="26.25" customHeight="1">
      <c r="A19" s="99"/>
      <c r="B19" s="295"/>
      <c r="C19" s="241"/>
      <c r="D19" s="296"/>
      <c r="E19" s="105"/>
      <c r="F19" s="214"/>
      <c r="G19" s="214"/>
      <c r="H19" s="214"/>
    </row>
    <row r="20" spans="1:8" ht="26.25" customHeight="1">
      <c r="A20" s="99"/>
      <c r="B20" s="295"/>
      <c r="C20" s="241"/>
      <c r="D20" s="296"/>
      <c r="E20" s="105"/>
      <c r="F20" s="214"/>
      <c r="G20" s="214"/>
      <c r="H20" s="214"/>
    </row>
    <row r="21" spans="1:8" ht="26.25" customHeight="1">
      <c r="A21" s="99"/>
      <c r="B21" s="295"/>
      <c r="C21" s="241"/>
      <c r="D21" s="296"/>
      <c r="E21" s="105"/>
      <c r="F21" s="214"/>
      <c r="G21" s="214"/>
      <c r="H21" s="214"/>
    </row>
    <row r="22" spans="1:8" ht="26.25" customHeight="1">
      <c r="A22" s="99"/>
      <c r="B22" s="295"/>
      <c r="C22" s="241"/>
      <c r="D22" s="296"/>
      <c r="E22" s="105"/>
      <c r="F22" s="214"/>
      <c r="G22" s="214"/>
      <c r="H22" s="214"/>
    </row>
    <row r="23" spans="1:8" ht="26.25" customHeight="1">
      <c r="A23" s="99"/>
      <c r="B23" s="295"/>
      <c r="C23" s="241"/>
      <c r="D23" s="296"/>
      <c r="E23" s="105"/>
      <c r="F23" s="214"/>
      <c r="G23" s="214"/>
      <c r="H23" s="214"/>
    </row>
    <row r="24" spans="1:8" ht="26.25" customHeight="1">
      <c r="A24" s="99"/>
      <c r="B24" s="125"/>
      <c r="C24" s="122"/>
      <c r="D24" s="150"/>
      <c r="E24" s="105"/>
      <c r="F24" s="214"/>
      <c r="G24" s="214"/>
      <c r="H24" s="214"/>
    </row>
    <row r="25" spans="1:8" ht="26.25" customHeight="1">
      <c r="A25" s="99"/>
      <c r="B25" s="125"/>
      <c r="C25" s="122"/>
      <c r="D25" s="150"/>
      <c r="E25" s="105"/>
      <c r="F25" s="214"/>
      <c r="G25" s="214"/>
      <c r="H25" s="214"/>
    </row>
    <row r="26" spans="1:8" ht="26.25" customHeight="1">
      <c r="A26" s="99"/>
      <c r="B26" s="125"/>
      <c r="C26" s="122"/>
      <c r="D26" s="150"/>
      <c r="E26" s="105"/>
      <c r="F26" s="214"/>
      <c r="G26" s="214"/>
      <c r="H26" s="214"/>
    </row>
    <row r="27" spans="1:8" ht="26.25" customHeight="1">
      <c r="A27" s="99"/>
      <c r="B27" s="125"/>
      <c r="C27" s="122"/>
      <c r="D27" s="150"/>
      <c r="E27" s="105"/>
      <c r="F27" s="214"/>
      <c r="G27" s="214"/>
      <c r="H27" s="214"/>
    </row>
    <row r="28" spans="1:8" ht="26.25" customHeight="1">
      <c r="A28" s="99"/>
      <c r="B28" s="125"/>
      <c r="C28" s="122"/>
      <c r="D28" s="105"/>
      <c r="E28" s="105"/>
      <c r="F28" s="106"/>
      <c r="G28" s="106"/>
      <c r="H28" s="106"/>
    </row>
    <row r="29" spans="1:8" ht="27.75" customHeight="1">
      <c r="A29" s="99"/>
      <c r="B29" s="125"/>
      <c r="C29" s="122"/>
      <c r="D29" s="105"/>
      <c r="E29" s="105"/>
      <c r="F29" s="106"/>
      <c r="G29" s="106"/>
      <c r="H29" s="106"/>
    </row>
    <row r="30" spans="1:8" ht="27.75" customHeight="1" thickBot="1">
      <c r="A30" s="99"/>
      <c r="B30" s="108"/>
      <c r="C30" s="108"/>
      <c r="D30" s="109"/>
      <c r="E30" s="109"/>
      <c r="F30" s="110"/>
      <c r="G30" s="110"/>
      <c r="H30" s="110"/>
    </row>
    <row r="31" spans="2:8" ht="27.75" customHeight="1" thickBot="1" thickTop="1">
      <c r="B31" s="113"/>
      <c r="C31" s="113"/>
      <c r="D31" s="114"/>
      <c r="E31" s="114"/>
      <c r="F31" s="115"/>
      <c r="G31" s="115"/>
      <c r="H31" s="219">
        <f>SUM(H11:H30)</f>
        <v>0</v>
      </c>
    </row>
    <row r="32" spans="2:8" ht="27.75" customHeight="1" thickTop="1">
      <c r="B32" s="113"/>
      <c r="D32" s="114"/>
      <c r="E32" s="114"/>
      <c r="F32" s="115"/>
      <c r="G32" s="115"/>
      <c r="H32" s="115"/>
    </row>
  </sheetData>
  <sheetProtection/>
  <mergeCells count="3">
    <mergeCell ref="F3:H3"/>
    <mergeCell ref="F6:G6"/>
    <mergeCell ref="B4:G4"/>
  </mergeCells>
  <printOptions/>
  <pageMargins left="0.7480314960629921" right="0.5118110236220472" top="0.984251968503937" bottom="0.984251968503937" header="0.5118110236220472" footer="0.5118110236220472"/>
  <pageSetup fitToHeight="2" fitToWidth="1" horizontalDpi="600" verticalDpi="600" orientation="portrait" paperSize="9" scale="45" r:id="rId2"/>
  <headerFooter alignWithMargins="0">
    <oddFooter>&amp;CDPWH01MP0006</oddFooter>
  </headerFooter>
  <drawing r:id="rId1"/>
</worksheet>
</file>

<file path=xl/worksheets/sheet6.xml><?xml version="1.0" encoding="utf-8"?>
<worksheet xmlns="http://schemas.openxmlformats.org/spreadsheetml/2006/main" xmlns:r="http://schemas.openxmlformats.org/officeDocument/2006/relationships">
  <dimension ref="A1:K44"/>
  <sheetViews>
    <sheetView zoomScalePageLayoutView="0" workbookViewId="0" topLeftCell="A28">
      <selection activeCell="B36" sqref="B36"/>
    </sheetView>
  </sheetViews>
  <sheetFormatPr defaultColWidth="9.140625" defaultRowHeight="12.75"/>
  <cols>
    <col min="1" max="1" width="6.28125" style="57" customWidth="1"/>
    <col min="2" max="2" width="42.8515625" style="57" customWidth="1"/>
    <col min="3" max="4" width="4.7109375" style="0" customWidth="1"/>
    <col min="6" max="6" width="8.7109375" style="0" bestFit="1" customWidth="1"/>
    <col min="7" max="7" width="6.7109375" style="0" bestFit="1" customWidth="1"/>
    <col min="9" max="9" width="7.57421875" style="0" bestFit="1" customWidth="1"/>
    <col min="10" max="10" width="9.421875" style="0" customWidth="1"/>
    <col min="11" max="11" width="13.57421875" style="0" customWidth="1"/>
  </cols>
  <sheetData>
    <row r="1" spans="1:11" ht="12.75">
      <c r="A1" s="28" t="s">
        <v>59</v>
      </c>
      <c r="B1" s="49"/>
      <c r="C1" s="12"/>
      <c r="D1" s="12"/>
      <c r="E1" s="12"/>
      <c r="F1" s="13"/>
      <c r="G1" s="13"/>
      <c r="H1" s="13"/>
      <c r="I1" s="32"/>
      <c r="J1" s="32"/>
      <c r="K1" s="32"/>
    </row>
    <row r="2" spans="1:11" ht="18">
      <c r="A2" s="341" t="s">
        <v>60</v>
      </c>
      <c r="B2" s="342"/>
      <c r="C2" s="342"/>
      <c r="D2" s="342"/>
      <c r="E2" s="342"/>
      <c r="F2" s="342"/>
      <c r="G2" s="342"/>
      <c r="H2" s="342"/>
      <c r="I2" s="343"/>
      <c r="J2" s="343"/>
      <c r="K2" s="343"/>
    </row>
    <row r="3" spans="1:11" ht="13.5" thickBot="1">
      <c r="A3" s="28"/>
      <c r="B3" s="49"/>
      <c r="C3" s="12"/>
      <c r="D3" s="12"/>
      <c r="E3" s="12"/>
      <c r="F3" s="13"/>
      <c r="G3" s="13"/>
      <c r="H3" s="13"/>
      <c r="I3" s="32"/>
      <c r="J3" s="32"/>
      <c r="K3" s="32"/>
    </row>
    <row r="4" spans="1:11" ht="36.75" thickBot="1">
      <c r="A4" s="58" t="s">
        <v>0</v>
      </c>
      <c r="B4" s="50" t="s">
        <v>1</v>
      </c>
      <c r="C4" s="3" t="s">
        <v>35</v>
      </c>
      <c r="D4" s="16" t="s">
        <v>2</v>
      </c>
      <c r="E4" s="3" t="s">
        <v>40</v>
      </c>
      <c r="F4" s="3" t="s">
        <v>55</v>
      </c>
      <c r="G4" s="3" t="s">
        <v>52</v>
      </c>
      <c r="H4" s="3" t="s">
        <v>53</v>
      </c>
      <c r="I4" s="29" t="s">
        <v>33</v>
      </c>
      <c r="J4" s="29" t="s">
        <v>36</v>
      </c>
      <c r="K4" s="30" t="s">
        <v>34</v>
      </c>
    </row>
    <row r="5" spans="1:11" ht="45" customHeight="1">
      <c r="A5" s="65">
        <v>11</v>
      </c>
      <c r="B5" s="51" t="s">
        <v>100</v>
      </c>
      <c r="C5" s="7"/>
      <c r="D5" s="7"/>
      <c r="E5" s="7"/>
      <c r="F5" s="1"/>
      <c r="G5" s="1"/>
      <c r="H5" s="1"/>
      <c r="I5" s="35"/>
      <c r="J5" s="35"/>
      <c r="K5" s="36"/>
    </row>
    <row r="6" spans="1:11" ht="12" customHeight="1">
      <c r="A6" s="59"/>
      <c r="B6" s="51"/>
      <c r="C6" s="7"/>
      <c r="D6" s="7"/>
      <c r="E6" s="7"/>
      <c r="F6" s="1"/>
      <c r="G6" s="1"/>
      <c r="H6" s="1"/>
      <c r="I6" s="43"/>
      <c r="J6" s="43"/>
      <c r="K6" s="44"/>
    </row>
    <row r="7" spans="1:11" ht="19.5" customHeight="1">
      <c r="A7" s="66" t="s">
        <v>80</v>
      </c>
      <c r="B7" s="52" t="s">
        <v>105</v>
      </c>
      <c r="C7" s="7" t="s">
        <v>38</v>
      </c>
      <c r="D7" s="7">
        <f aca="true" t="shared" si="0" ref="D7:D19">SUM(E7:H7)</f>
        <v>2</v>
      </c>
      <c r="E7" s="1">
        <v>0</v>
      </c>
      <c r="F7" s="1">
        <v>1</v>
      </c>
      <c r="G7" s="1">
        <v>0</v>
      </c>
      <c r="H7" s="1">
        <v>1</v>
      </c>
      <c r="I7" s="82">
        <v>23106</v>
      </c>
      <c r="J7" s="82">
        <v>120</v>
      </c>
      <c r="K7" s="83">
        <f aca="true" t="shared" si="1" ref="K7:K19">SUM(D7*(I7+J7))</f>
        <v>46452</v>
      </c>
    </row>
    <row r="8" spans="1:11" ht="19.5" customHeight="1">
      <c r="A8" s="69" t="s">
        <v>81</v>
      </c>
      <c r="B8" s="52" t="s">
        <v>106</v>
      </c>
      <c r="C8" s="7" t="s">
        <v>38</v>
      </c>
      <c r="D8" s="7">
        <f t="shared" si="0"/>
        <v>1</v>
      </c>
      <c r="E8" s="1">
        <v>0</v>
      </c>
      <c r="F8" s="1">
        <v>0</v>
      </c>
      <c r="G8" s="1">
        <v>1</v>
      </c>
      <c r="H8" s="1">
        <v>0</v>
      </c>
      <c r="I8" s="82">
        <v>18060</v>
      </c>
      <c r="J8" s="82">
        <v>120</v>
      </c>
      <c r="K8" s="83">
        <f t="shared" si="1"/>
        <v>18180</v>
      </c>
    </row>
    <row r="9" spans="1:11" ht="19.5" customHeight="1">
      <c r="A9" s="69" t="s">
        <v>82</v>
      </c>
      <c r="B9" s="45" t="s">
        <v>103</v>
      </c>
      <c r="C9" s="7" t="s">
        <v>38</v>
      </c>
      <c r="D9" s="7">
        <f t="shared" si="0"/>
        <v>20</v>
      </c>
      <c r="E9" s="1">
        <v>0</v>
      </c>
      <c r="F9" s="1">
        <v>4</v>
      </c>
      <c r="G9" s="1">
        <v>11</v>
      </c>
      <c r="H9" s="1">
        <v>5</v>
      </c>
      <c r="I9" s="82">
        <v>1292</v>
      </c>
      <c r="J9" s="82">
        <v>120</v>
      </c>
      <c r="K9" s="83">
        <f t="shared" si="1"/>
        <v>28240</v>
      </c>
    </row>
    <row r="10" spans="1:11" ht="19.5" customHeight="1">
      <c r="A10" s="69" t="s">
        <v>83</v>
      </c>
      <c r="B10" s="52" t="s">
        <v>68</v>
      </c>
      <c r="C10" s="7" t="s">
        <v>38</v>
      </c>
      <c r="D10" s="7">
        <f t="shared" si="0"/>
        <v>20</v>
      </c>
      <c r="E10" s="1">
        <v>0</v>
      </c>
      <c r="F10" s="1">
        <v>4</v>
      </c>
      <c r="G10" s="1">
        <v>11</v>
      </c>
      <c r="H10" s="1">
        <v>5</v>
      </c>
      <c r="I10" s="82">
        <v>81.6</v>
      </c>
      <c r="J10" s="82">
        <v>120</v>
      </c>
      <c r="K10" s="83">
        <f t="shared" si="1"/>
        <v>4032</v>
      </c>
    </row>
    <row r="11" spans="1:11" ht="19.5" customHeight="1">
      <c r="A11" s="69" t="s">
        <v>84</v>
      </c>
      <c r="B11" s="45" t="s">
        <v>75</v>
      </c>
      <c r="C11" s="7" t="s">
        <v>38</v>
      </c>
      <c r="D11" s="7">
        <f t="shared" si="0"/>
        <v>1</v>
      </c>
      <c r="E11" s="1">
        <v>1</v>
      </c>
      <c r="F11" s="1">
        <v>0</v>
      </c>
      <c r="G11" s="1">
        <v>0</v>
      </c>
      <c r="H11" s="1">
        <v>0</v>
      </c>
      <c r="I11" s="82">
        <v>5326</v>
      </c>
      <c r="J11" s="82">
        <v>87</v>
      </c>
      <c r="K11" s="83">
        <f t="shared" si="1"/>
        <v>5413</v>
      </c>
    </row>
    <row r="12" spans="1:11" ht="19.5" customHeight="1">
      <c r="A12" s="69" t="s">
        <v>85</v>
      </c>
      <c r="B12" s="45" t="s">
        <v>104</v>
      </c>
      <c r="C12" s="7" t="s">
        <v>38</v>
      </c>
      <c r="D12" s="7">
        <f t="shared" si="0"/>
        <v>111</v>
      </c>
      <c r="E12" s="1">
        <v>0</v>
      </c>
      <c r="F12" s="1">
        <v>34</v>
      </c>
      <c r="G12" s="1">
        <v>34</v>
      </c>
      <c r="H12" s="1">
        <v>43</v>
      </c>
      <c r="I12" s="82">
        <v>56</v>
      </c>
      <c r="J12" s="82">
        <v>87</v>
      </c>
      <c r="K12" s="83">
        <f t="shared" si="1"/>
        <v>15873</v>
      </c>
    </row>
    <row r="13" spans="1:11" ht="19.5" customHeight="1">
      <c r="A13" s="69" t="s">
        <v>86</v>
      </c>
      <c r="B13" s="52" t="s">
        <v>69</v>
      </c>
      <c r="C13" s="7" t="s">
        <v>38</v>
      </c>
      <c r="D13" s="7">
        <f t="shared" si="0"/>
        <v>30</v>
      </c>
      <c r="E13" s="1">
        <v>0</v>
      </c>
      <c r="F13" s="1">
        <v>27</v>
      </c>
      <c r="G13" s="1">
        <v>3</v>
      </c>
      <c r="H13" s="1">
        <v>0</v>
      </c>
      <c r="I13" s="82">
        <v>652</v>
      </c>
      <c r="J13" s="82">
        <v>120</v>
      </c>
      <c r="K13" s="83">
        <f t="shared" si="1"/>
        <v>23160</v>
      </c>
    </row>
    <row r="14" spans="1:11" ht="19.5" customHeight="1">
      <c r="A14" s="69" t="s">
        <v>87</v>
      </c>
      <c r="B14" s="45" t="s">
        <v>70</v>
      </c>
      <c r="C14" s="7" t="s">
        <v>38</v>
      </c>
      <c r="D14" s="7">
        <f t="shared" si="0"/>
        <v>79</v>
      </c>
      <c r="E14" s="1">
        <v>0</v>
      </c>
      <c r="F14" s="1">
        <v>5</v>
      </c>
      <c r="G14" s="1">
        <v>31</v>
      </c>
      <c r="H14" s="1">
        <v>43</v>
      </c>
      <c r="I14" s="82">
        <v>788</v>
      </c>
      <c r="J14" s="82">
        <v>87</v>
      </c>
      <c r="K14" s="83">
        <f t="shared" si="1"/>
        <v>69125</v>
      </c>
    </row>
    <row r="15" spans="1:11" ht="19.5" customHeight="1">
      <c r="A15" s="69" t="s">
        <v>88</v>
      </c>
      <c r="B15" s="45" t="s">
        <v>71</v>
      </c>
      <c r="C15" s="7" t="s">
        <v>38</v>
      </c>
      <c r="D15" s="7">
        <f t="shared" si="0"/>
        <v>14</v>
      </c>
      <c r="E15" s="1">
        <v>0</v>
      </c>
      <c r="F15" s="1">
        <v>2</v>
      </c>
      <c r="G15" s="1">
        <v>5</v>
      </c>
      <c r="H15" s="1">
        <v>7</v>
      </c>
      <c r="I15" s="82">
        <v>799</v>
      </c>
      <c r="J15" s="82">
        <v>120</v>
      </c>
      <c r="K15" s="83">
        <f t="shared" si="1"/>
        <v>12866</v>
      </c>
    </row>
    <row r="16" spans="1:11" ht="19.5" customHeight="1">
      <c r="A16" s="70" t="s">
        <v>89</v>
      </c>
      <c r="B16" s="45" t="s">
        <v>72</v>
      </c>
      <c r="C16" s="7" t="s">
        <v>38</v>
      </c>
      <c r="D16" s="7">
        <f t="shared" si="0"/>
        <v>13</v>
      </c>
      <c r="E16" s="1">
        <v>0</v>
      </c>
      <c r="F16" s="1">
        <v>1</v>
      </c>
      <c r="G16" s="1">
        <v>5</v>
      </c>
      <c r="H16" s="1">
        <v>7</v>
      </c>
      <c r="I16" s="82">
        <v>850</v>
      </c>
      <c r="J16" s="82">
        <v>210</v>
      </c>
      <c r="K16" s="83">
        <f t="shared" si="1"/>
        <v>13780</v>
      </c>
    </row>
    <row r="17" spans="1:11" ht="19.5" customHeight="1">
      <c r="A17" s="69" t="s">
        <v>90</v>
      </c>
      <c r="B17" s="45" t="s">
        <v>107</v>
      </c>
      <c r="C17" s="7" t="s">
        <v>38</v>
      </c>
      <c r="D17" s="7">
        <f t="shared" si="0"/>
        <v>5</v>
      </c>
      <c r="E17" s="1">
        <v>0</v>
      </c>
      <c r="F17" s="1">
        <v>1</v>
      </c>
      <c r="G17" s="1">
        <v>2</v>
      </c>
      <c r="H17" s="1">
        <v>2</v>
      </c>
      <c r="I17" s="82">
        <v>680</v>
      </c>
      <c r="J17" s="82">
        <v>120</v>
      </c>
      <c r="K17" s="83">
        <f t="shared" si="1"/>
        <v>4000</v>
      </c>
    </row>
    <row r="18" spans="1:11" ht="19.5" customHeight="1">
      <c r="A18" s="69" t="s">
        <v>91</v>
      </c>
      <c r="B18" s="45" t="s">
        <v>73</v>
      </c>
      <c r="C18" s="7" t="s">
        <v>39</v>
      </c>
      <c r="D18" s="7">
        <f t="shared" si="0"/>
        <v>1075</v>
      </c>
      <c r="E18" s="1">
        <v>300</v>
      </c>
      <c r="F18" s="1">
        <v>250</v>
      </c>
      <c r="G18" s="1">
        <v>260</v>
      </c>
      <c r="H18" s="1">
        <v>265</v>
      </c>
      <c r="I18" s="82">
        <v>8</v>
      </c>
      <c r="J18" s="82">
        <v>7.75</v>
      </c>
      <c r="K18" s="83">
        <f t="shared" si="1"/>
        <v>16931.25</v>
      </c>
    </row>
    <row r="19" spans="1:11" ht="19.5" customHeight="1">
      <c r="A19" s="69" t="s">
        <v>92</v>
      </c>
      <c r="B19" s="45" t="s">
        <v>74</v>
      </c>
      <c r="C19" s="7" t="s">
        <v>38</v>
      </c>
      <c r="D19" s="7">
        <f t="shared" si="0"/>
        <v>3</v>
      </c>
      <c r="E19" s="1">
        <v>3</v>
      </c>
      <c r="F19" s="1">
        <v>0</v>
      </c>
      <c r="G19" s="1">
        <v>0</v>
      </c>
      <c r="H19" s="1">
        <v>0</v>
      </c>
      <c r="I19" s="82">
        <v>970</v>
      </c>
      <c r="J19" s="82">
        <v>8</v>
      </c>
      <c r="K19" s="83">
        <f t="shared" si="1"/>
        <v>2934</v>
      </c>
    </row>
    <row r="20" spans="1:11" ht="19.5" customHeight="1">
      <c r="A20" s="69" t="s">
        <v>101</v>
      </c>
      <c r="B20" s="45" t="s">
        <v>102</v>
      </c>
      <c r="C20" s="7" t="s">
        <v>38</v>
      </c>
      <c r="D20" s="7">
        <f>SUM(E20:H20)</f>
        <v>3</v>
      </c>
      <c r="E20" s="1">
        <v>3</v>
      </c>
      <c r="F20" s="1">
        <v>0</v>
      </c>
      <c r="G20" s="1">
        <v>0</v>
      </c>
      <c r="H20" s="1">
        <v>0</v>
      </c>
      <c r="I20" s="82">
        <v>970</v>
      </c>
      <c r="J20" s="82">
        <v>8</v>
      </c>
      <c r="K20" s="83">
        <f>SUM(D20*(I20+J20))</f>
        <v>2934</v>
      </c>
    </row>
    <row r="21" spans="1:11" ht="11.25" customHeight="1">
      <c r="A21" s="59"/>
      <c r="B21" s="45"/>
      <c r="C21" s="7"/>
      <c r="D21" s="7"/>
      <c r="E21" s="7"/>
      <c r="F21" s="1"/>
      <c r="G21" s="1"/>
      <c r="H21" s="1"/>
      <c r="I21" s="82"/>
      <c r="J21" s="82"/>
      <c r="K21" s="83"/>
    </row>
    <row r="22" spans="1:11" ht="35.25" customHeight="1">
      <c r="A22" s="65">
        <v>11.2</v>
      </c>
      <c r="B22" s="51" t="s">
        <v>63</v>
      </c>
      <c r="C22" s="7" t="s">
        <v>38</v>
      </c>
      <c r="D22" s="7">
        <f>SUM(E22:H22)</f>
        <v>1</v>
      </c>
      <c r="E22" s="1">
        <v>0</v>
      </c>
      <c r="F22" s="1">
        <v>1</v>
      </c>
      <c r="G22" s="1">
        <v>0</v>
      </c>
      <c r="H22" s="1">
        <v>0</v>
      </c>
      <c r="I22" s="82">
        <v>25000</v>
      </c>
      <c r="J22" s="82">
        <v>5000</v>
      </c>
      <c r="K22" s="83">
        <f>SUM(D22*(I22+J22))</f>
        <v>30000</v>
      </c>
    </row>
    <row r="23" spans="1:11" ht="12" customHeight="1">
      <c r="A23" s="59"/>
      <c r="B23" s="45"/>
      <c r="C23" s="7"/>
      <c r="D23" s="7"/>
      <c r="E23" s="7"/>
      <c r="F23" s="1"/>
      <c r="G23" s="1"/>
      <c r="H23" s="1"/>
      <c r="I23" s="82"/>
      <c r="J23" s="82"/>
      <c r="K23" s="83"/>
    </row>
    <row r="24" spans="1:11" ht="17.25" customHeight="1">
      <c r="A24" s="71">
        <v>11.3</v>
      </c>
      <c r="B24" s="64" t="s">
        <v>41</v>
      </c>
      <c r="C24" s="1"/>
      <c r="D24" s="1"/>
      <c r="E24" s="1"/>
      <c r="F24" s="1"/>
      <c r="G24" s="1"/>
      <c r="H24" s="1"/>
      <c r="I24" s="84"/>
      <c r="J24" s="84"/>
      <c r="K24" s="85"/>
    </row>
    <row r="25" spans="1:11" ht="20.25" customHeight="1">
      <c r="A25" s="66" t="s">
        <v>93</v>
      </c>
      <c r="B25" s="2" t="s">
        <v>47</v>
      </c>
      <c r="C25" s="1" t="s">
        <v>38</v>
      </c>
      <c r="D25" s="1">
        <f aca="true" t="shared" si="2" ref="D25:D30">SUM(E25:H25)</f>
        <v>111</v>
      </c>
      <c r="E25" s="1">
        <v>0</v>
      </c>
      <c r="F25" s="1">
        <v>34</v>
      </c>
      <c r="G25" s="1">
        <v>34</v>
      </c>
      <c r="H25" s="1">
        <v>43</v>
      </c>
      <c r="I25" s="86">
        <v>3.33</v>
      </c>
      <c r="J25" s="86">
        <v>25</v>
      </c>
      <c r="K25" s="87">
        <f aca="true" t="shared" si="3" ref="K25:K30">SUM(D25*(I25+J25))</f>
        <v>3144.6299999999997</v>
      </c>
    </row>
    <row r="26" spans="1:11" ht="20.25" customHeight="1">
      <c r="A26" s="66" t="s">
        <v>94</v>
      </c>
      <c r="B26" s="2" t="s">
        <v>51</v>
      </c>
      <c r="C26" s="1" t="s">
        <v>38</v>
      </c>
      <c r="D26" s="1">
        <f t="shared" si="2"/>
        <v>15</v>
      </c>
      <c r="E26" s="1">
        <v>0</v>
      </c>
      <c r="F26" s="1">
        <v>5</v>
      </c>
      <c r="G26" s="1">
        <v>5</v>
      </c>
      <c r="H26" s="1">
        <v>5</v>
      </c>
      <c r="I26" s="86">
        <v>3.71</v>
      </c>
      <c r="J26" s="86">
        <v>25</v>
      </c>
      <c r="K26" s="87">
        <f t="shared" si="3"/>
        <v>430.65000000000003</v>
      </c>
    </row>
    <row r="27" spans="1:11" ht="20.25" customHeight="1">
      <c r="A27" s="66" t="s">
        <v>95</v>
      </c>
      <c r="B27" s="2" t="s">
        <v>54</v>
      </c>
      <c r="C27" s="1" t="s">
        <v>38</v>
      </c>
      <c r="D27" s="1">
        <f t="shared" si="2"/>
        <v>20</v>
      </c>
      <c r="E27" s="1">
        <v>0</v>
      </c>
      <c r="F27" s="1">
        <v>4</v>
      </c>
      <c r="G27" s="1">
        <v>11</v>
      </c>
      <c r="H27" s="1">
        <v>5</v>
      </c>
      <c r="I27" s="86">
        <v>3.71</v>
      </c>
      <c r="J27" s="86">
        <v>25</v>
      </c>
      <c r="K27" s="87">
        <f t="shared" si="3"/>
        <v>574.2</v>
      </c>
    </row>
    <row r="28" spans="1:11" ht="20.25" customHeight="1">
      <c r="A28" s="66" t="s">
        <v>96</v>
      </c>
      <c r="B28" s="2" t="s">
        <v>54</v>
      </c>
      <c r="C28" s="1" t="s">
        <v>38</v>
      </c>
      <c r="D28" s="1">
        <f>SUM(E28:H28)</f>
        <v>20</v>
      </c>
      <c r="E28" s="1">
        <v>0</v>
      </c>
      <c r="F28" s="1">
        <v>4</v>
      </c>
      <c r="G28" s="1">
        <v>11</v>
      </c>
      <c r="H28" s="1">
        <v>5</v>
      </c>
      <c r="I28" s="86">
        <v>3.71</v>
      </c>
      <c r="J28" s="86">
        <v>25</v>
      </c>
      <c r="K28" s="87">
        <f>SUM(D28*(I28+J28))</f>
        <v>574.2</v>
      </c>
    </row>
    <row r="29" spans="1:11" ht="20.25" customHeight="1">
      <c r="A29" s="66" t="s">
        <v>97</v>
      </c>
      <c r="B29" s="2" t="s">
        <v>99</v>
      </c>
      <c r="C29" s="1" t="s">
        <v>39</v>
      </c>
      <c r="D29" s="1">
        <f t="shared" si="2"/>
        <v>1</v>
      </c>
      <c r="E29" s="1">
        <v>0</v>
      </c>
      <c r="F29" s="1">
        <v>0</v>
      </c>
      <c r="G29" s="1">
        <v>1</v>
      </c>
      <c r="H29" s="1">
        <v>0</v>
      </c>
      <c r="I29" s="86">
        <v>4.5</v>
      </c>
      <c r="J29" s="86">
        <v>25</v>
      </c>
      <c r="K29" s="87">
        <f t="shared" si="3"/>
        <v>29.5</v>
      </c>
    </row>
    <row r="30" spans="1:11" ht="23.25" customHeight="1">
      <c r="A30" s="66" t="s">
        <v>98</v>
      </c>
      <c r="B30" s="2" t="s">
        <v>42</v>
      </c>
      <c r="C30" s="1" t="s">
        <v>39</v>
      </c>
      <c r="D30" s="1">
        <f t="shared" si="2"/>
        <v>775</v>
      </c>
      <c r="E30" s="1">
        <v>0</v>
      </c>
      <c r="F30" s="1">
        <v>250</v>
      </c>
      <c r="G30" s="1">
        <v>260</v>
      </c>
      <c r="H30" s="1">
        <v>265</v>
      </c>
      <c r="I30" s="86">
        <v>2.38</v>
      </c>
      <c r="J30" s="86">
        <v>12.5</v>
      </c>
      <c r="K30" s="87">
        <f t="shared" si="3"/>
        <v>11532</v>
      </c>
    </row>
    <row r="31" spans="1:11" ht="12.75" customHeight="1">
      <c r="A31" s="59"/>
      <c r="B31" s="2"/>
      <c r="C31" s="1"/>
      <c r="D31" s="1"/>
      <c r="E31" s="1"/>
      <c r="F31" s="1"/>
      <c r="G31" s="1"/>
      <c r="H31" s="1"/>
      <c r="I31" s="84"/>
      <c r="J31" s="84"/>
      <c r="K31" s="88"/>
    </row>
    <row r="32" spans="1:11" ht="17.25" customHeight="1">
      <c r="A32" s="59"/>
      <c r="B32" s="45"/>
      <c r="C32" s="7"/>
      <c r="D32" s="7"/>
      <c r="E32" s="7"/>
      <c r="F32" s="1"/>
      <c r="G32" s="1"/>
      <c r="H32" s="1"/>
      <c r="I32" s="82"/>
      <c r="J32" s="82"/>
      <c r="K32" s="83"/>
    </row>
    <row r="33" spans="1:11" ht="17.25" customHeight="1">
      <c r="A33" s="59"/>
      <c r="B33" s="45"/>
      <c r="C33" s="7"/>
      <c r="D33" s="7"/>
      <c r="E33" s="7"/>
      <c r="F33" s="1"/>
      <c r="G33" s="1"/>
      <c r="H33" s="1"/>
      <c r="I33" s="82"/>
      <c r="J33" s="82"/>
      <c r="K33" s="83"/>
    </row>
    <row r="34" spans="1:11" ht="17.25" customHeight="1">
      <c r="A34" s="59"/>
      <c r="B34" s="45"/>
      <c r="C34" s="7"/>
      <c r="D34" s="7"/>
      <c r="E34" s="7"/>
      <c r="F34" s="1"/>
      <c r="G34" s="1"/>
      <c r="H34" s="1"/>
      <c r="I34" s="82"/>
      <c r="J34" s="82"/>
      <c r="K34" s="83"/>
    </row>
    <row r="35" spans="1:11" ht="17.25" customHeight="1">
      <c r="A35" s="59"/>
      <c r="B35" s="45"/>
      <c r="C35" s="7"/>
      <c r="D35" s="7"/>
      <c r="E35" s="7"/>
      <c r="F35" s="1"/>
      <c r="G35" s="1"/>
      <c r="H35" s="1"/>
      <c r="I35" s="82"/>
      <c r="J35" s="82"/>
      <c r="K35" s="83"/>
    </row>
    <row r="36" spans="1:11" ht="17.25" customHeight="1">
      <c r="A36" s="59"/>
      <c r="B36" s="45"/>
      <c r="C36" s="7"/>
      <c r="D36" s="7"/>
      <c r="E36" s="7"/>
      <c r="F36" s="1"/>
      <c r="G36" s="1"/>
      <c r="H36" s="1"/>
      <c r="I36" s="82"/>
      <c r="J36" s="82"/>
      <c r="K36" s="83"/>
    </row>
    <row r="37" spans="1:11" ht="17.25" customHeight="1">
      <c r="A37" s="59"/>
      <c r="B37" s="45"/>
      <c r="C37" s="7"/>
      <c r="D37" s="7"/>
      <c r="E37" s="7"/>
      <c r="F37" s="1"/>
      <c r="G37" s="1"/>
      <c r="H37" s="1"/>
      <c r="I37" s="82"/>
      <c r="J37" s="82"/>
      <c r="K37" s="83"/>
    </row>
    <row r="38" spans="1:11" ht="17.25" customHeight="1">
      <c r="A38" s="59"/>
      <c r="B38" s="45"/>
      <c r="C38" s="7"/>
      <c r="D38" s="7"/>
      <c r="E38" s="7"/>
      <c r="F38" s="1"/>
      <c r="G38" s="1"/>
      <c r="H38" s="1"/>
      <c r="I38" s="82"/>
      <c r="J38" s="82"/>
      <c r="K38" s="83"/>
    </row>
    <row r="39" spans="1:11" ht="17.25" customHeight="1">
      <c r="A39" s="59"/>
      <c r="B39" s="45"/>
      <c r="C39" s="7"/>
      <c r="D39" s="7"/>
      <c r="E39" s="7"/>
      <c r="F39" s="1"/>
      <c r="G39" s="1"/>
      <c r="H39" s="1"/>
      <c r="I39" s="82"/>
      <c r="J39" s="82"/>
      <c r="K39" s="83"/>
    </row>
    <row r="40" spans="1:11" ht="17.25" customHeight="1">
      <c r="A40" s="59"/>
      <c r="B40" s="45"/>
      <c r="C40" s="7"/>
      <c r="D40" s="7"/>
      <c r="E40" s="7"/>
      <c r="F40" s="1"/>
      <c r="G40" s="1"/>
      <c r="H40" s="1"/>
      <c r="I40" s="82"/>
      <c r="J40" s="82"/>
      <c r="K40" s="83"/>
    </row>
    <row r="41" spans="1:11" ht="17.25" customHeight="1" thickBot="1">
      <c r="A41" s="60"/>
      <c r="B41" s="53"/>
      <c r="C41" s="19"/>
      <c r="D41" s="19"/>
      <c r="E41" s="19"/>
      <c r="F41" s="8"/>
      <c r="G41" s="8"/>
      <c r="H41" s="8"/>
      <c r="I41" s="89"/>
      <c r="J41" s="89"/>
      <c r="K41" s="90"/>
    </row>
    <row r="42" spans="1:11" ht="12.75">
      <c r="A42" s="61"/>
      <c r="B42" s="54" t="s">
        <v>46</v>
      </c>
      <c r="C42" s="20"/>
      <c r="D42" s="20"/>
      <c r="E42" s="20"/>
      <c r="F42" s="14"/>
      <c r="G42" s="14"/>
      <c r="H42" s="14"/>
      <c r="I42" s="91"/>
      <c r="J42" s="91"/>
      <c r="K42" s="92"/>
    </row>
    <row r="43" spans="1:11" ht="12.75">
      <c r="A43" s="62"/>
      <c r="B43" s="55" t="s">
        <v>58</v>
      </c>
      <c r="C43" s="21"/>
      <c r="D43" s="21"/>
      <c r="E43" s="21"/>
      <c r="F43" s="15"/>
      <c r="G43" s="15"/>
      <c r="H43" s="15"/>
      <c r="I43" s="93"/>
      <c r="J43" s="93"/>
      <c r="K43" s="94">
        <f>SUM(K6:K42)</f>
        <v>310205.43000000005</v>
      </c>
    </row>
    <row r="44" spans="1:11" ht="13.5" thickBot="1">
      <c r="A44" s="63"/>
      <c r="B44" s="56"/>
      <c r="C44" s="23"/>
      <c r="D44" s="23"/>
      <c r="E44" s="23"/>
      <c r="F44" s="25"/>
      <c r="G44" s="25"/>
      <c r="H44" s="25"/>
      <c r="I44" s="41"/>
      <c r="J44" s="41"/>
      <c r="K44" s="42"/>
    </row>
  </sheetData>
  <sheetProtection/>
  <mergeCells count="2">
    <mergeCell ref="A2:H2"/>
    <mergeCell ref="I2:K2"/>
  </mergeCells>
  <printOptions/>
  <pageMargins left="0.7" right="0.7" top="0.75" bottom="0.75" header="0.3" footer="0.3"/>
  <pageSetup orientation="portrait" scale="70" r:id="rId3"/>
  <legacyDrawing r:id="rId2"/>
</worksheet>
</file>

<file path=xl/worksheets/sheet7.xml><?xml version="1.0" encoding="utf-8"?>
<worksheet xmlns="http://schemas.openxmlformats.org/spreadsheetml/2006/main" xmlns:r="http://schemas.openxmlformats.org/officeDocument/2006/relationships">
  <dimension ref="A1:R48"/>
  <sheetViews>
    <sheetView view="pageBreakPreview" zoomScaleNormal="85" zoomScaleSheetLayoutView="100" zoomScalePageLayoutView="0" workbookViewId="0" topLeftCell="A4">
      <selection activeCell="K27" sqref="K27"/>
    </sheetView>
  </sheetViews>
  <sheetFormatPr defaultColWidth="9.140625" defaultRowHeight="12.75"/>
  <cols>
    <col min="2" max="2" width="38.8515625" style="0" customWidth="1"/>
    <col min="4" max="4" width="4.57421875" style="0" customWidth="1"/>
    <col min="5" max="5" width="12.7109375" style="0" bestFit="1" customWidth="1"/>
    <col min="6" max="6" width="11.28125" style="0" bestFit="1" customWidth="1"/>
    <col min="8" max="8" width="38.8515625" style="0" customWidth="1"/>
  </cols>
  <sheetData>
    <row r="1" spans="1:6" ht="18" customHeight="1">
      <c r="A1" s="28" t="s">
        <v>64</v>
      </c>
      <c r="B1" s="12"/>
      <c r="C1" s="12"/>
      <c r="D1" s="13"/>
      <c r="E1" s="32"/>
      <c r="F1" s="32"/>
    </row>
    <row r="2" spans="1:6" ht="25.5" customHeight="1">
      <c r="A2" s="341" t="s">
        <v>65</v>
      </c>
      <c r="B2" s="341"/>
      <c r="C2" s="341"/>
      <c r="D2" s="341"/>
      <c r="E2" s="341"/>
      <c r="F2" s="341"/>
    </row>
    <row r="3" spans="1:6" ht="13.5" thickBot="1">
      <c r="A3" s="4"/>
      <c r="B3" s="12"/>
      <c r="C3" s="12"/>
      <c r="D3" s="13"/>
      <c r="E3" s="32"/>
      <c r="F3" s="32"/>
    </row>
    <row r="4" spans="1:6" ht="13.5" thickBot="1">
      <c r="A4" s="5" t="s">
        <v>0</v>
      </c>
      <c r="B4" s="16" t="s">
        <v>1</v>
      </c>
      <c r="C4" s="16" t="s">
        <v>35</v>
      </c>
      <c r="D4" s="3" t="s">
        <v>2</v>
      </c>
      <c r="E4" s="29" t="s">
        <v>33</v>
      </c>
      <c r="F4" s="30" t="s">
        <v>34</v>
      </c>
    </row>
    <row r="5" spans="1:6" ht="54" customHeight="1">
      <c r="A5" s="72">
        <v>13</v>
      </c>
      <c r="B5" s="17" t="s">
        <v>109</v>
      </c>
      <c r="C5" s="80"/>
      <c r="D5" s="24"/>
      <c r="E5" s="33"/>
      <c r="F5" s="34"/>
    </row>
    <row r="6" spans="1:6" ht="17.25" customHeight="1">
      <c r="A6" s="66">
        <v>13.1</v>
      </c>
      <c r="B6" s="18" t="s">
        <v>66</v>
      </c>
      <c r="C6" s="7"/>
      <c r="D6" s="1"/>
      <c r="E6" s="35"/>
      <c r="F6" s="36"/>
    </row>
    <row r="7" spans="1:6" ht="17.25" customHeight="1">
      <c r="A7" s="66" t="s">
        <v>160</v>
      </c>
      <c r="B7" s="7" t="s">
        <v>165</v>
      </c>
      <c r="C7" s="7"/>
      <c r="D7" s="1">
        <v>1</v>
      </c>
      <c r="E7" s="35"/>
      <c r="F7" s="37"/>
    </row>
    <row r="8" spans="1:6" ht="17.25" customHeight="1">
      <c r="A8" s="66" t="s">
        <v>161</v>
      </c>
      <c r="B8" s="7" t="s">
        <v>110</v>
      </c>
      <c r="C8" s="7"/>
      <c r="D8" s="1">
        <v>1</v>
      </c>
      <c r="E8" s="35"/>
      <c r="F8" s="74"/>
    </row>
    <row r="9" spans="1:6" ht="17.25" customHeight="1">
      <c r="A9" s="66" t="s">
        <v>162</v>
      </c>
      <c r="B9" s="7" t="s">
        <v>111</v>
      </c>
      <c r="C9" s="7"/>
      <c r="D9" s="1">
        <v>2</v>
      </c>
      <c r="E9" s="38"/>
      <c r="F9" s="73"/>
    </row>
    <row r="10" spans="1:18" ht="17.25" customHeight="1">
      <c r="A10" s="66" t="s">
        <v>163</v>
      </c>
      <c r="B10" s="7" t="s">
        <v>112</v>
      </c>
      <c r="C10" s="7"/>
      <c r="D10" s="1">
        <v>1</v>
      </c>
      <c r="E10" s="35"/>
      <c r="F10" s="74"/>
      <c r="H10" s="46"/>
      <c r="I10" s="46"/>
      <c r="J10" s="46"/>
      <c r="K10" s="46"/>
      <c r="L10" s="46"/>
      <c r="M10" s="46"/>
      <c r="N10" s="46"/>
      <c r="O10" s="46"/>
      <c r="P10" s="46"/>
      <c r="Q10" s="46"/>
      <c r="R10" s="46"/>
    </row>
    <row r="11" spans="1:18" ht="17.25" customHeight="1">
      <c r="A11" s="66" t="s">
        <v>164</v>
      </c>
      <c r="B11" s="7" t="s">
        <v>113</v>
      </c>
      <c r="C11" s="7"/>
      <c r="D11" s="1">
        <v>1</v>
      </c>
      <c r="E11" s="38"/>
      <c r="F11" s="73"/>
      <c r="H11" s="46"/>
      <c r="I11" s="46"/>
      <c r="J11" s="46"/>
      <c r="K11" s="46"/>
      <c r="L11" s="46"/>
      <c r="M11" s="46"/>
      <c r="N11" s="46"/>
      <c r="O11" s="46"/>
      <c r="P11" s="46"/>
      <c r="Q11" s="46"/>
      <c r="R11" s="46"/>
    </row>
    <row r="12" spans="1:18" ht="17.25" customHeight="1">
      <c r="A12" s="66"/>
      <c r="B12" s="7"/>
      <c r="C12" s="7"/>
      <c r="D12" s="1"/>
      <c r="E12" s="38"/>
      <c r="F12" s="73"/>
      <c r="H12" s="46"/>
      <c r="I12" s="46"/>
      <c r="J12" s="46"/>
      <c r="K12" s="46"/>
      <c r="L12" s="46"/>
      <c r="M12" s="46"/>
      <c r="N12" s="46"/>
      <c r="O12" s="46"/>
      <c r="P12" s="46"/>
      <c r="Q12" s="46"/>
      <c r="R12" s="46"/>
    </row>
    <row r="13" spans="1:18" ht="17.25" customHeight="1">
      <c r="A13" s="66">
        <v>13.2</v>
      </c>
      <c r="B13" s="18" t="s">
        <v>67</v>
      </c>
      <c r="C13" s="7"/>
      <c r="D13" s="1"/>
      <c r="E13" s="35"/>
      <c r="F13" s="36"/>
      <c r="H13" s="46"/>
      <c r="I13" s="46"/>
      <c r="J13" s="46"/>
      <c r="K13" s="46"/>
      <c r="L13" s="46"/>
      <c r="M13" s="46"/>
      <c r="N13" s="46"/>
      <c r="O13" s="46"/>
      <c r="P13" s="46"/>
      <c r="Q13" s="46"/>
      <c r="R13" s="46"/>
    </row>
    <row r="14" spans="1:18" ht="17.25" customHeight="1">
      <c r="A14" s="66" t="s">
        <v>144</v>
      </c>
      <c r="B14" s="7" t="s">
        <v>114</v>
      </c>
      <c r="C14" s="7"/>
      <c r="D14" s="1">
        <v>1</v>
      </c>
      <c r="E14" s="35"/>
      <c r="F14" s="36"/>
      <c r="H14" s="81"/>
      <c r="I14" s="26"/>
      <c r="J14" s="26"/>
      <c r="K14" s="26"/>
      <c r="L14" s="26"/>
      <c r="M14" s="26"/>
      <c r="N14" s="26"/>
      <c r="O14" s="95"/>
      <c r="P14" s="95"/>
      <c r="Q14" s="31"/>
      <c r="R14" s="46"/>
    </row>
    <row r="15" spans="1:18" ht="17.25" customHeight="1">
      <c r="A15" s="66" t="s">
        <v>145</v>
      </c>
      <c r="B15" s="7" t="s">
        <v>115</v>
      </c>
      <c r="C15" s="7"/>
      <c r="D15" s="1">
        <v>1</v>
      </c>
      <c r="E15" s="35"/>
      <c r="F15" s="37"/>
      <c r="H15" s="46"/>
      <c r="I15" s="46"/>
      <c r="J15" s="46"/>
      <c r="K15" s="46"/>
      <c r="L15" s="46"/>
      <c r="M15" s="46"/>
      <c r="N15" s="46"/>
      <c r="O15" s="46"/>
      <c r="P15" s="46"/>
      <c r="Q15" s="46"/>
      <c r="R15" s="46"/>
    </row>
    <row r="16" spans="1:18" ht="17.25" customHeight="1">
      <c r="A16" s="66" t="s">
        <v>146</v>
      </c>
      <c r="B16" s="7" t="s">
        <v>116</v>
      </c>
      <c r="C16" s="7"/>
      <c r="D16" s="1">
        <v>2</v>
      </c>
      <c r="E16" s="35"/>
      <c r="F16" s="37"/>
      <c r="H16" s="46"/>
      <c r="I16" s="46"/>
      <c r="J16" s="46"/>
      <c r="K16" s="46"/>
      <c r="L16" s="46"/>
      <c r="M16" s="46"/>
      <c r="N16" s="46"/>
      <c r="O16" s="46"/>
      <c r="P16" s="46"/>
      <c r="Q16" s="46"/>
      <c r="R16" s="46"/>
    </row>
    <row r="17" spans="1:18" ht="17.25" customHeight="1">
      <c r="A17" s="66" t="s">
        <v>147</v>
      </c>
      <c r="B17" s="7" t="s">
        <v>117</v>
      </c>
      <c r="C17" s="7"/>
      <c r="D17" s="1">
        <v>2</v>
      </c>
      <c r="E17" s="35"/>
      <c r="F17" s="74"/>
      <c r="H17" s="46"/>
      <c r="I17" s="46"/>
      <c r="J17" s="46"/>
      <c r="K17" s="46"/>
      <c r="L17" s="46"/>
      <c r="M17" s="46"/>
      <c r="N17" s="46"/>
      <c r="O17" s="46"/>
      <c r="P17" s="46"/>
      <c r="Q17" s="46"/>
      <c r="R17" s="46"/>
    </row>
    <row r="18" spans="1:18" ht="17.25" customHeight="1">
      <c r="A18" s="66" t="s">
        <v>148</v>
      </c>
      <c r="B18" s="7" t="s">
        <v>118</v>
      </c>
      <c r="C18" s="7"/>
      <c r="D18" s="1">
        <v>2</v>
      </c>
      <c r="E18" s="38"/>
      <c r="F18" s="73"/>
      <c r="H18" s="46"/>
      <c r="I18" s="46"/>
      <c r="J18" s="46"/>
      <c r="K18" s="46"/>
      <c r="L18" s="46"/>
      <c r="M18" s="46"/>
      <c r="N18" s="46"/>
      <c r="O18" s="46"/>
      <c r="P18" s="46"/>
      <c r="Q18" s="46"/>
      <c r="R18" s="46"/>
    </row>
    <row r="19" spans="1:18" ht="17.25" customHeight="1">
      <c r="A19" s="66" t="s">
        <v>149</v>
      </c>
      <c r="B19" s="7" t="s">
        <v>119</v>
      </c>
      <c r="C19" s="7"/>
      <c r="D19" s="1">
        <v>2</v>
      </c>
      <c r="E19" s="35"/>
      <c r="F19" s="74"/>
      <c r="H19" s="46"/>
      <c r="I19" s="46"/>
      <c r="J19" s="46"/>
      <c r="K19" s="46"/>
      <c r="L19" s="46"/>
      <c r="M19" s="46"/>
      <c r="N19" s="46"/>
      <c r="O19" s="46"/>
      <c r="P19" s="46"/>
      <c r="Q19" s="46"/>
      <c r="R19" s="46"/>
    </row>
    <row r="20" spans="1:10" ht="17.25" customHeight="1">
      <c r="A20" s="66" t="s">
        <v>150</v>
      </c>
      <c r="B20" s="7" t="s">
        <v>120</v>
      </c>
      <c r="C20" s="7"/>
      <c r="D20" s="1">
        <v>1</v>
      </c>
      <c r="E20" s="35"/>
      <c r="F20" s="74"/>
      <c r="I20" s="46"/>
      <c r="J20" s="46"/>
    </row>
    <row r="21" spans="1:10" ht="17.25" customHeight="1">
      <c r="A21" s="66" t="s">
        <v>151</v>
      </c>
      <c r="B21" s="7" t="s">
        <v>121</v>
      </c>
      <c r="C21" s="7"/>
      <c r="D21" s="1">
        <v>1</v>
      </c>
      <c r="E21" s="35"/>
      <c r="F21" s="74"/>
      <c r="I21" s="46"/>
      <c r="J21" s="46"/>
    </row>
    <row r="22" spans="1:10" ht="17.25" customHeight="1">
      <c r="A22" s="66" t="s">
        <v>152</v>
      </c>
      <c r="B22" s="7" t="s">
        <v>122</v>
      </c>
      <c r="C22" s="7"/>
      <c r="D22" s="1">
        <v>1</v>
      </c>
      <c r="E22" s="35"/>
      <c r="F22" s="74"/>
      <c r="I22" s="46"/>
      <c r="J22" s="46"/>
    </row>
    <row r="23" spans="1:10" ht="17.25" customHeight="1">
      <c r="A23" s="66" t="s">
        <v>153</v>
      </c>
      <c r="B23" s="7" t="s">
        <v>123</v>
      </c>
      <c r="C23" s="7"/>
      <c r="D23" s="1">
        <v>2</v>
      </c>
      <c r="E23" s="35"/>
      <c r="F23" s="74"/>
      <c r="I23" s="46"/>
      <c r="J23" s="46"/>
    </row>
    <row r="24" spans="1:10" ht="17.25" customHeight="1">
      <c r="A24" s="66" t="s">
        <v>154</v>
      </c>
      <c r="B24" s="7" t="s">
        <v>124</v>
      </c>
      <c r="C24" s="7"/>
      <c r="D24" s="1">
        <v>1</v>
      </c>
      <c r="E24" s="35"/>
      <c r="F24" s="74"/>
      <c r="I24" s="46"/>
      <c r="J24" s="26"/>
    </row>
    <row r="25" spans="1:10" ht="17.25" customHeight="1">
      <c r="A25" s="66" t="s">
        <v>155</v>
      </c>
      <c r="B25" s="7" t="s">
        <v>125</v>
      </c>
      <c r="C25" s="7"/>
      <c r="D25" s="1">
        <v>2</v>
      </c>
      <c r="E25" s="35"/>
      <c r="F25" s="74"/>
      <c r="I25" s="46"/>
      <c r="J25" s="26"/>
    </row>
    <row r="26" spans="1:10" ht="17.25" customHeight="1">
      <c r="A26" s="66" t="s">
        <v>156</v>
      </c>
      <c r="B26" s="7" t="s">
        <v>126</v>
      </c>
      <c r="C26" s="7"/>
      <c r="D26" s="1">
        <v>2</v>
      </c>
      <c r="E26" s="35"/>
      <c r="F26" s="74"/>
      <c r="I26" s="46"/>
      <c r="J26" s="26"/>
    </row>
    <row r="27" spans="1:10" ht="17.25" customHeight="1">
      <c r="A27" s="66" t="s">
        <v>157</v>
      </c>
      <c r="B27" s="7" t="s">
        <v>127</v>
      </c>
      <c r="C27" s="7"/>
      <c r="D27" s="1">
        <v>1</v>
      </c>
      <c r="E27" s="35"/>
      <c r="F27" s="74"/>
      <c r="I27" s="46"/>
      <c r="J27" s="26"/>
    </row>
    <row r="28" spans="1:10" ht="17.25" customHeight="1">
      <c r="A28" s="66" t="s">
        <v>158</v>
      </c>
      <c r="B28" s="7" t="s">
        <v>128</v>
      </c>
      <c r="C28" s="7"/>
      <c r="D28" s="1">
        <v>2</v>
      </c>
      <c r="E28" s="35"/>
      <c r="F28" s="74"/>
      <c r="I28" s="46"/>
      <c r="J28" s="26"/>
    </row>
    <row r="29" spans="1:10" ht="17.25" customHeight="1">
      <c r="A29" s="66" t="s">
        <v>159</v>
      </c>
      <c r="B29" s="7" t="s">
        <v>129</v>
      </c>
      <c r="C29" s="7"/>
      <c r="D29" s="1">
        <v>3</v>
      </c>
      <c r="E29" s="35"/>
      <c r="F29" s="74"/>
      <c r="I29" s="46"/>
      <c r="J29" s="26"/>
    </row>
    <row r="30" spans="1:10" ht="17.25" customHeight="1">
      <c r="A30" s="66"/>
      <c r="B30" s="7"/>
      <c r="C30" s="7"/>
      <c r="D30" s="1"/>
      <c r="E30" s="35"/>
      <c r="F30" s="74"/>
      <c r="I30" s="46"/>
      <c r="J30" s="26"/>
    </row>
    <row r="31" spans="1:10" ht="17.25" customHeight="1">
      <c r="A31" s="66">
        <v>13.3</v>
      </c>
      <c r="B31" s="18" t="s">
        <v>61</v>
      </c>
      <c r="C31" s="7"/>
      <c r="D31" s="1"/>
      <c r="E31" s="38"/>
      <c r="F31" s="73"/>
      <c r="I31" s="46"/>
      <c r="J31" s="46"/>
    </row>
    <row r="32" spans="1:10" ht="17.25" customHeight="1">
      <c r="A32" s="66" t="s">
        <v>139</v>
      </c>
      <c r="B32" s="7" t="s">
        <v>130</v>
      </c>
      <c r="C32" s="7"/>
      <c r="D32" s="1">
        <v>1</v>
      </c>
      <c r="E32" s="38"/>
      <c r="F32" s="73"/>
      <c r="I32" s="46"/>
      <c r="J32" s="46"/>
    </row>
    <row r="33" spans="1:10" ht="12.75">
      <c r="A33" s="66" t="s">
        <v>140</v>
      </c>
      <c r="B33" s="7" t="s">
        <v>131</v>
      </c>
      <c r="C33" s="7"/>
      <c r="D33" s="1">
        <v>1</v>
      </c>
      <c r="E33" s="38"/>
      <c r="F33" s="73"/>
      <c r="I33" s="46"/>
      <c r="J33" s="46"/>
    </row>
    <row r="34" spans="1:10" ht="12.75">
      <c r="A34" s="66" t="s">
        <v>141</v>
      </c>
      <c r="B34" s="7" t="s">
        <v>132</v>
      </c>
      <c r="C34" s="7"/>
      <c r="D34" s="1">
        <v>1</v>
      </c>
      <c r="E34" s="38"/>
      <c r="F34" s="73"/>
      <c r="I34" s="46"/>
      <c r="J34" s="46"/>
    </row>
    <row r="35" spans="1:10" ht="12.75">
      <c r="A35" s="66" t="s">
        <v>142</v>
      </c>
      <c r="B35" s="7" t="s">
        <v>133</v>
      </c>
      <c r="C35" s="7"/>
      <c r="D35" s="1">
        <v>1</v>
      </c>
      <c r="E35" s="38"/>
      <c r="F35" s="73"/>
      <c r="I35" s="46"/>
      <c r="J35" s="46"/>
    </row>
    <row r="36" spans="1:10" ht="12.75">
      <c r="A36" s="66" t="s">
        <v>143</v>
      </c>
      <c r="B36" s="7" t="s">
        <v>134</v>
      </c>
      <c r="C36" s="7"/>
      <c r="D36" s="1">
        <v>1</v>
      </c>
      <c r="E36" s="38"/>
      <c r="F36" s="73"/>
      <c r="I36" s="46"/>
      <c r="J36" s="46"/>
    </row>
    <row r="37" spans="1:10" ht="12.75">
      <c r="A37" s="6"/>
      <c r="B37" s="7"/>
      <c r="C37" s="7"/>
      <c r="D37" s="1"/>
      <c r="E37" s="38"/>
      <c r="F37" s="73"/>
      <c r="I37" s="46"/>
      <c r="J37" s="46"/>
    </row>
    <row r="38" spans="1:10" ht="12.75">
      <c r="A38" s="66">
        <v>13.4</v>
      </c>
      <c r="B38" s="18" t="s">
        <v>135</v>
      </c>
      <c r="C38" s="7" t="s">
        <v>3</v>
      </c>
      <c r="D38" s="1">
        <v>1</v>
      </c>
      <c r="E38" s="38"/>
      <c r="F38" s="73"/>
      <c r="I38" s="46"/>
      <c r="J38" s="46"/>
    </row>
    <row r="39" spans="1:6" ht="12.75">
      <c r="A39" s="66">
        <v>13.5</v>
      </c>
      <c r="B39" s="67" t="s">
        <v>136</v>
      </c>
      <c r="C39" s="7" t="s">
        <v>3</v>
      </c>
      <c r="D39" s="1">
        <v>1</v>
      </c>
      <c r="E39" s="38"/>
      <c r="F39" s="73"/>
    </row>
    <row r="40" spans="1:6" ht="12.75">
      <c r="A40" s="66">
        <v>13.6</v>
      </c>
      <c r="B40" s="67" t="s">
        <v>137</v>
      </c>
      <c r="C40" s="7" t="s">
        <v>3</v>
      </c>
      <c r="D40" s="1">
        <v>1</v>
      </c>
      <c r="E40" s="38"/>
      <c r="F40" s="73"/>
    </row>
    <row r="41" spans="1:6" ht="12.75">
      <c r="A41" s="66">
        <v>13.7</v>
      </c>
      <c r="B41" s="67" t="s">
        <v>138</v>
      </c>
      <c r="C41" s="7" t="s">
        <v>3</v>
      </c>
      <c r="D41" s="1">
        <v>1</v>
      </c>
      <c r="E41" s="38"/>
      <c r="F41" s="73"/>
    </row>
    <row r="42" spans="1:6" ht="12.75">
      <c r="A42" s="66"/>
      <c r="B42" s="79"/>
      <c r="C42" s="7"/>
      <c r="D42" s="1"/>
      <c r="E42" s="38"/>
      <c r="F42" s="73"/>
    </row>
    <row r="43" spans="1:6" ht="12.75">
      <c r="A43" s="6"/>
      <c r="B43" s="75"/>
      <c r="C43" s="7"/>
      <c r="D43" s="1"/>
      <c r="E43" s="38"/>
      <c r="F43" s="73"/>
    </row>
    <row r="44" spans="1:6" ht="12.75">
      <c r="A44" s="6"/>
      <c r="B44" s="75"/>
      <c r="C44" s="7"/>
      <c r="D44" s="1"/>
      <c r="E44" s="38"/>
      <c r="F44" s="73"/>
    </row>
    <row r="45" spans="1:6" ht="13.5" thickBot="1">
      <c r="A45" s="9"/>
      <c r="B45" s="68"/>
      <c r="C45" s="19"/>
      <c r="D45" s="8"/>
      <c r="E45" s="39"/>
      <c r="F45" s="76"/>
    </row>
    <row r="46" spans="1:6" ht="13.5" thickBot="1">
      <c r="A46" s="11"/>
      <c r="B46" s="46"/>
      <c r="C46" s="47"/>
      <c r="D46" s="26"/>
      <c r="E46" s="48"/>
      <c r="F46" s="73"/>
    </row>
    <row r="47" spans="1:6" ht="12.75">
      <c r="A47" s="10"/>
      <c r="B47" s="27" t="s">
        <v>46</v>
      </c>
      <c r="C47" s="20"/>
      <c r="D47" s="14"/>
      <c r="E47" s="40"/>
      <c r="F47" s="77"/>
    </row>
    <row r="48" spans="1:6" ht="13.5" thickBot="1">
      <c r="A48" s="22"/>
      <c r="B48" s="23" t="s">
        <v>62</v>
      </c>
      <c r="C48" s="23"/>
      <c r="D48" s="25"/>
      <c r="E48" s="41"/>
      <c r="F48" s="78">
        <v>414000</v>
      </c>
    </row>
  </sheetData>
  <sheetProtection/>
  <mergeCells count="1">
    <mergeCell ref="A2:F2"/>
  </mergeCells>
  <printOptions/>
  <pageMargins left="0.7" right="0.7" top="0.75" bottom="0.75" header="0.3" footer="0.3"/>
  <pageSetup horizontalDpi="300" verticalDpi="300" orientation="portrait" scale="80"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P33"/>
  <sheetViews>
    <sheetView zoomScale="75" zoomScaleNormal="75" zoomScaleSheetLayoutView="70" zoomScalePageLayoutView="25" workbookViewId="0" topLeftCell="A20">
      <selection activeCell="H20" sqref="H20"/>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7.00390625" style="97" customWidth="1"/>
    <col min="6" max="6" width="19.28125" style="98" customWidth="1"/>
    <col min="7" max="7" width="18.7109375" style="98" customWidth="1"/>
    <col min="8" max="8" width="20.421875" style="98" customWidth="1"/>
    <col min="9" max="9" width="4.57421875" style="96" customWidth="1"/>
    <col min="10" max="14" width="8.421875" style="96" customWidth="1"/>
    <col min="15" max="15" width="50.7109375" style="96" customWidth="1"/>
    <col min="16" max="16384" width="8.421875" style="96" customWidth="1"/>
  </cols>
  <sheetData>
    <row r="1" spans="1:9" ht="12" customHeight="1">
      <c r="A1" s="113"/>
      <c r="B1" s="113"/>
      <c r="C1" s="113"/>
      <c r="D1" s="114"/>
      <c r="E1" s="114"/>
      <c r="F1" s="115"/>
      <c r="G1" s="115"/>
      <c r="H1" s="115"/>
      <c r="I1" s="113"/>
    </row>
    <row r="2" spans="1:9" ht="23.25" customHeight="1">
      <c r="A2" s="113"/>
      <c r="B2" s="116" t="s">
        <v>249</v>
      </c>
      <c r="C2" s="116"/>
      <c r="D2" s="114"/>
      <c r="E2" s="114"/>
      <c r="F2" s="117"/>
      <c r="G2" s="115"/>
      <c r="H2" s="115"/>
      <c r="I2" s="113"/>
    </row>
    <row r="3" spans="1:9" ht="23.25" customHeight="1">
      <c r="A3" s="113"/>
      <c r="B3" s="116" t="s">
        <v>4</v>
      </c>
      <c r="C3" s="116"/>
      <c r="D3" s="114"/>
      <c r="E3" s="114"/>
      <c r="F3" s="334"/>
      <c r="G3" s="334"/>
      <c r="H3" s="334"/>
      <c r="I3" s="113"/>
    </row>
    <row r="4" spans="1:12" ht="24.75" customHeight="1">
      <c r="A4" s="113"/>
      <c r="B4" s="339" t="s">
        <v>208</v>
      </c>
      <c r="C4" s="340"/>
      <c r="D4" s="340"/>
      <c r="E4" s="340"/>
      <c r="F4" s="340"/>
      <c r="G4" s="340"/>
      <c r="H4" s="118"/>
      <c r="I4" s="113"/>
      <c r="L4"/>
    </row>
    <row r="5" spans="1:9" ht="24.75" customHeight="1" thickBot="1">
      <c r="A5" s="113"/>
      <c r="B5" s="116" t="s">
        <v>169</v>
      </c>
      <c r="C5" s="116"/>
      <c r="D5" s="114"/>
      <c r="E5" s="114"/>
      <c r="F5" s="115"/>
      <c r="G5" s="115"/>
      <c r="H5" s="119"/>
      <c r="I5" s="113"/>
    </row>
    <row r="6" spans="1:12" ht="26.25" customHeight="1" thickBot="1" thickTop="1">
      <c r="A6" s="99"/>
      <c r="B6" s="100" t="s">
        <v>6</v>
      </c>
      <c r="C6" s="100" t="s">
        <v>7</v>
      </c>
      <c r="D6" s="100" t="s">
        <v>8</v>
      </c>
      <c r="E6" s="100" t="s">
        <v>9</v>
      </c>
      <c r="F6" s="337" t="s">
        <v>10</v>
      </c>
      <c r="G6" s="338"/>
      <c r="H6" s="143" t="s">
        <v>11</v>
      </c>
      <c r="I6" s="144"/>
      <c r="L6"/>
    </row>
    <row r="7" spans="1:9" ht="22.5" customHeight="1" thickBot="1" thickTop="1">
      <c r="A7" s="99"/>
      <c r="B7" s="101"/>
      <c r="C7" s="102"/>
      <c r="D7" s="103"/>
      <c r="E7" s="103"/>
      <c r="F7" s="104" t="s">
        <v>12</v>
      </c>
      <c r="G7" s="104" t="s">
        <v>13</v>
      </c>
      <c r="H7" s="111"/>
      <c r="I7" s="144"/>
    </row>
    <row r="8" spans="1:9" ht="22.5" customHeight="1" thickTop="1">
      <c r="A8" s="99"/>
      <c r="B8" s="132"/>
      <c r="C8" s="139"/>
      <c r="D8" s="136"/>
      <c r="E8" s="136"/>
      <c r="F8" s="137"/>
      <c r="G8" s="137"/>
      <c r="H8" s="138"/>
      <c r="I8" s="144"/>
    </row>
    <row r="9" spans="1:16" ht="26.25" customHeight="1">
      <c r="A9" s="99"/>
      <c r="B9" s="132">
        <v>6.1</v>
      </c>
      <c r="C9" s="140" t="s">
        <v>172</v>
      </c>
      <c r="D9" s="105"/>
      <c r="E9" s="105"/>
      <c r="F9" s="106"/>
      <c r="G9" s="106"/>
      <c r="H9" s="106"/>
      <c r="P9"/>
    </row>
    <row r="10" spans="1:8" ht="69" customHeight="1">
      <c r="A10" s="99"/>
      <c r="B10" s="107"/>
      <c r="C10" s="211" t="s">
        <v>244</v>
      </c>
      <c r="D10" s="105"/>
      <c r="E10" s="105"/>
      <c r="F10" s="106"/>
      <c r="G10" s="106"/>
      <c r="H10" s="106"/>
    </row>
    <row r="11" spans="1:8" ht="75.75">
      <c r="A11" s="99"/>
      <c r="B11" s="125" t="s">
        <v>170</v>
      </c>
      <c r="C11" s="222" t="s">
        <v>349</v>
      </c>
      <c r="D11" s="150" t="s">
        <v>195</v>
      </c>
      <c r="E11" s="150">
        <v>2</v>
      </c>
      <c r="F11" s="213">
        <v>0</v>
      </c>
      <c r="G11" s="213">
        <v>0</v>
      </c>
      <c r="H11" s="213">
        <f>SUM(F11:G11)*E11</f>
        <v>0</v>
      </c>
    </row>
    <row r="12" spans="1:8" ht="15.75">
      <c r="A12" s="99"/>
      <c r="B12" s="295"/>
      <c r="C12" s="241"/>
      <c r="D12" s="296"/>
      <c r="E12" s="150"/>
      <c r="F12" s="213"/>
      <c r="G12" s="213"/>
      <c r="H12" s="213"/>
    </row>
    <row r="13" spans="1:8" ht="30.75" customHeight="1">
      <c r="A13" s="99"/>
      <c r="B13" s="295" t="s">
        <v>279</v>
      </c>
      <c r="C13" s="241" t="s">
        <v>359</v>
      </c>
      <c r="D13" s="296" t="s">
        <v>195</v>
      </c>
      <c r="E13" s="150">
        <v>2</v>
      </c>
      <c r="F13" s="213">
        <v>0</v>
      </c>
      <c r="G13" s="213">
        <v>0</v>
      </c>
      <c r="H13" s="213">
        <f>SUM(F13:G13)*E13</f>
        <v>0</v>
      </c>
    </row>
    <row r="14" spans="1:8" ht="30.75" customHeight="1">
      <c r="A14" s="99"/>
      <c r="B14" s="295"/>
      <c r="C14" s="241"/>
      <c r="D14" s="296"/>
      <c r="E14" s="150"/>
      <c r="F14" s="213"/>
      <c r="G14" s="213"/>
      <c r="H14" s="213"/>
    </row>
    <row r="15" spans="1:8" ht="30.75" customHeight="1">
      <c r="A15" s="99"/>
      <c r="B15" s="295" t="s">
        <v>212</v>
      </c>
      <c r="C15" s="241" t="s">
        <v>348</v>
      </c>
      <c r="D15" s="296" t="s">
        <v>3</v>
      </c>
      <c r="E15" s="150">
        <v>1</v>
      </c>
      <c r="F15" s="213">
        <v>0</v>
      </c>
      <c r="G15" s="213">
        <v>0</v>
      </c>
      <c r="H15" s="213">
        <f>SUM(F15:G15)*E15</f>
        <v>0</v>
      </c>
    </row>
    <row r="16" spans="1:8" ht="15.75">
      <c r="A16" s="99"/>
      <c r="B16" s="295"/>
      <c r="C16" s="241"/>
      <c r="D16" s="296"/>
      <c r="E16" s="150"/>
      <c r="F16" s="213"/>
      <c r="G16" s="213"/>
      <c r="H16" s="213"/>
    </row>
    <row r="17" spans="1:8" ht="26.25" customHeight="1">
      <c r="A17" s="99"/>
      <c r="B17" s="125" t="s">
        <v>358</v>
      </c>
      <c r="C17" s="210" t="s">
        <v>191</v>
      </c>
      <c r="D17" s="150" t="s">
        <v>3</v>
      </c>
      <c r="E17" s="150">
        <v>1</v>
      </c>
      <c r="F17" s="213">
        <v>0</v>
      </c>
      <c r="G17" s="213">
        <v>0</v>
      </c>
      <c r="H17" s="213">
        <f>SUM(F17:G17)*E17</f>
        <v>0</v>
      </c>
    </row>
    <row r="18" spans="1:8" ht="26.25" customHeight="1">
      <c r="A18" s="99"/>
      <c r="B18" s="125"/>
      <c r="C18" s="210"/>
      <c r="D18" s="150"/>
      <c r="E18" s="150"/>
      <c r="F18" s="213"/>
      <c r="G18" s="213"/>
      <c r="H18" s="213"/>
    </row>
    <row r="19" spans="1:8" ht="45">
      <c r="A19" s="99"/>
      <c r="B19" s="125" t="s">
        <v>360</v>
      </c>
      <c r="C19" s="356" t="s">
        <v>361</v>
      </c>
      <c r="D19" s="105" t="s">
        <v>3</v>
      </c>
      <c r="E19" s="105">
        <v>1</v>
      </c>
      <c r="F19" s="213">
        <v>0</v>
      </c>
      <c r="G19" s="213">
        <v>0</v>
      </c>
      <c r="H19" s="213">
        <f>SUM(F19:G19)*E19</f>
        <v>0</v>
      </c>
    </row>
    <row r="20" spans="1:8" ht="27.75" customHeight="1">
      <c r="A20" s="99"/>
      <c r="B20" s="125"/>
      <c r="C20" s="123"/>
      <c r="D20" s="105"/>
      <c r="E20" s="105"/>
      <c r="F20" s="213"/>
      <c r="G20" s="213"/>
      <c r="H20" s="213"/>
    </row>
    <row r="21" spans="1:8" ht="27.75" customHeight="1">
      <c r="A21" s="99"/>
      <c r="B21" s="125"/>
      <c r="C21" s="126"/>
      <c r="D21" s="105"/>
      <c r="E21" s="105"/>
      <c r="F21" s="106"/>
      <c r="G21" s="106"/>
      <c r="H21" s="106"/>
    </row>
    <row r="22" spans="1:8" ht="27.75" customHeight="1">
      <c r="A22" s="99"/>
      <c r="B22" s="133"/>
      <c r="C22" s="131"/>
      <c r="D22" s="105"/>
      <c r="E22" s="105"/>
      <c r="F22" s="106"/>
      <c r="G22" s="106"/>
      <c r="H22" s="106"/>
    </row>
    <row r="23" spans="1:8" ht="32.25" customHeight="1">
      <c r="A23" s="99"/>
      <c r="B23" s="125"/>
      <c r="C23" s="122"/>
      <c r="D23" s="105"/>
      <c r="E23" s="105"/>
      <c r="F23" s="106"/>
      <c r="G23" s="106"/>
      <c r="H23" s="106"/>
    </row>
    <row r="24" spans="1:8" ht="27.75" customHeight="1">
      <c r="A24" s="99"/>
      <c r="B24" s="125"/>
      <c r="C24" s="123"/>
      <c r="D24" s="105"/>
      <c r="E24" s="105"/>
      <c r="F24" s="106"/>
      <c r="G24" s="106"/>
      <c r="H24" s="106"/>
    </row>
    <row r="25" spans="1:8" ht="27.75" customHeight="1">
      <c r="A25" s="99"/>
      <c r="B25" s="125"/>
      <c r="C25" s="123"/>
      <c r="D25" s="105"/>
      <c r="E25" s="105"/>
      <c r="F25" s="106"/>
      <c r="G25" s="106"/>
      <c r="H25" s="106"/>
    </row>
    <row r="26" spans="1:8" ht="27.75" customHeight="1">
      <c r="A26" s="99"/>
      <c r="B26" s="125"/>
      <c r="C26" s="123"/>
      <c r="D26" s="105"/>
      <c r="E26" s="105"/>
      <c r="F26" s="106"/>
      <c r="G26" s="106"/>
      <c r="H26" s="106"/>
    </row>
    <row r="27" spans="1:8" ht="28.5" customHeight="1">
      <c r="A27" s="99"/>
      <c r="B27" s="133"/>
      <c r="C27" s="131"/>
      <c r="D27" s="105"/>
      <c r="E27" s="105"/>
      <c r="F27" s="106"/>
      <c r="G27" s="106"/>
      <c r="H27" s="106"/>
    </row>
    <row r="28" spans="1:8" ht="28.5" customHeight="1">
      <c r="A28" s="99"/>
      <c r="B28" s="125"/>
      <c r="C28" s="122"/>
      <c r="D28" s="105"/>
      <c r="E28" s="105"/>
      <c r="F28" s="106"/>
      <c r="G28" s="106"/>
      <c r="H28" s="106"/>
    </row>
    <row r="29" spans="1:8" ht="28.5" customHeight="1">
      <c r="A29" s="99"/>
      <c r="B29" s="125"/>
      <c r="C29" s="123"/>
      <c r="D29" s="105"/>
      <c r="E29" s="105"/>
      <c r="F29" s="106"/>
      <c r="G29" s="106"/>
      <c r="H29" s="106"/>
    </row>
    <row r="30" spans="1:8" ht="28.5" customHeight="1">
      <c r="A30" s="99"/>
      <c r="B30" s="125"/>
      <c r="C30" s="123"/>
      <c r="D30" s="105"/>
      <c r="E30" s="105"/>
      <c r="F30" s="106"/>
      <c r="G30" s="106"/>
      <c r="H30" s="106"/>
    </row>
    <row r="31" spans="1:8" ht="27.75" customHeight="1" thickBot="1">
      <c r="A31" s="99"/>
      <c r="B31" s="108"/>
      <c r="C31" s="108"/>
      <c r="D31" s="109"/>
      <c r="E31" s="109"/>
      <c r="F31" s="110"/>
      <c r="G31" s="110"/>
      <c r="H31" s="110"/>
    </row>
    <row r="32" spans="2:8" ht="27.75" customHeight="1" thickBot="1" thickTop="1">
      <c r="B32" s="113"/>
      <c r="C32" s="113"/>
      <c r="D32" s="114"/>
      <c r="E32" s="114"/>
      <c r="F32" s="115"/>
      <c r="G32" s="115"/>
      <c r="H32" s="215">
        <f>SUM(H11:H31)</f>
        <v>0</v>
      </c>
    </row>
    <row r="33" spans="2:8" ht="27.75" customHeight="1" thickTop="1">
      <c r="B33" s="113"/>
      <c r="D33" s="114"/>
      <c r="E33" s="114"/>
      <c r="F33" s="115"/>
      <c r="G33" s="115"/>
      <c r="H33" s="115"/>
    </row>
  </sheetData>
  <sheetProtection/>
  <mergeCells count="3">
    <mergeCell ref="F3:H3"/>
    <mergeCell ref="B4:G4"/>
    <mergeCell ref="F6:G6"/>
  </mergeCells>
  <printOptions/>
  <pageMargins left="0.7480314960629921" right="0.5118110236220472" top="0.984251968503937" bottom="0.984251968503937" header="0.5118110236220472" footer="0.5118110236220472"/>
  <pageSetup fitToHeight="2" fitToWidth="1" horizontalDpi="600" verticalDpi="600" orientation="landscape" paperSize="9" scale="68" r:id="rId1"/>
  <headerFooter alignWithMargins="0">
    <oddFooter>&amp;CDPWH01MP0006</oddFooter>
  </headerFooter>
</worksheet>
</file>

<file path=xl/worksheets/sheet9.xml><?xml version="1.0" encoding="utf-8"?>
<worksheet xmlns="http://schemas.openxmlformats.org/spreadsheetml/2006/main" xmlns:r="http://schemas.openxmlformats.org/officeDocument/2006/relationships">
  <sheetPr>
    <tabColor indexed="13"/>
    <pageSetUpPr fitToPage="1"/>
  </sheetPr>
  <dimension ref="A1:P27"/>
  <sheetViews>
    <sheetView zoomScale="75" zoomScaleNormal="75" zoomScaleSheetLayoutView="70" zoomScalePageLayoutView="25" workbookViewId="0" topLeftCell="A6">
      <selection activeCell="G12" sqref="G12"/>
    </sheetView>
  </sheetViews>
  <sheetFormatPr defaultColWidth="8.421875" defaultRowHeight="18" customHeight="1"/>
  <cols>
    <col min="1" max="1" width="2.421875" style="96" customWidth="1"/>
    <col min="2" max="2" width="8.7109375" style="96" customWidth="1"/>
    <col min="3" max="3" width="110.7109375" style="96" customWidth="1"/>
    <col min="4" max="4" width="7.57421875" style="97" customWidth="1"/>
    <col min="5" max="5" width="7.00390625" style="97" customWidth="1"/>
    <col min="6" max="6" width="19.28125" style="98" customWidth="1"/>
    <col min="7" max="7" width="18.7109375" style="98" customWidth="1"/>
    <col min="8" max="8" width="20.421875" style="98" customWidth="1"/>
    <col min="9" max="9" width="4.57421875" style="96" customWidth="1"/>
    <col min="10" max="14" width="8.421875" style="96" customWidth="1"/>
    <col min="15" max="15" width="50.7109375" style="96" customWidth="1"/>
    <col min="16" max="16384" width="8.421875" style="96" customWidth="1"/>
  </cols>
  <sheetData>
    <row r="1" spans="1:9" ht="12" customHeight="1">
      <c r="A1" s="113"/>
      <c r="B1" s="113"/>
      <c r="C1" s="113"/>
      <c r="D1" s="114"/>
      <c r="E1" s="114"/>
      <c r="F1" s="115"/>
      <c r="G1" s="115"/>
      <c r="H1" s="115"/>
      <c r="I1" s="113"/>
    </row>
    <row r="2" spans="1:9" ht="23.25" customHeight="1">
      <c r="A2" s="113"/>
      <c r="B2" s="116" t="s">
        <v>209</v>
      </c>
      <c r="C2" s="116"/>
      <c r="D2" s="114"/>
      <c r="E2" s="114"/>
      <c r="F2" s="117"/>
      <c r="G2" s="115"/>
      <c r="H2" s="115"/>
      <c r="I2" s="113"/>
    </row>
    <row r="3" spans="1:9" ht="23.25" customHeight="1">
      <c r="A3" s="113"/>
      <c r="B3" s="116" t="s">
        <v>4</v>
      </c>
      <c r="C3" s="116"/>
      <c r="D3" s="114"/>
      <c r="E3" s="114"/>
      <c r="F3" s="334"/>
      <c r="G3" s="334"/>
      <c r="H3" s="334"/>
      <c r="I3" s="113"/>
    </row>
    <row r="4" spans="1:12" ht="24.75" customHeight="1">
      <c r="A4" s="113"/>
      <c r="B4" s="339" t="s">
        <v>238</v>
      </c>
      <c r="C4" s="340"/>
      <c r="D4" s="340"/>
      <c r="E4" s="340"/>
      <c r="F4" s="340"/>
      <c r="G4" s="340"/>
      <c r="H4" s="118"/>
      <c r="I4" s="113"/>
      <c r="L4"/>
    </row>
    <row r="5" spans="1:9" ht="24.75" customHeight="1" thickBot="1">
      <c r="A5" s="113"/>
      <c r="B5" s="116" t="s">
        <v>350</v>
      </c>
      <c r="C5" s="116"/>
      <c r="D5" s="114"/>
      <c r="E5" s="114"/>
      <c r="F5" s="115"/>
      <c r="G5" s="115"/>
      <c r="H5" s="119"/>
      <c r="I5" s="113"/>
    </row>
    <row r="6" spans="1:12" ht="26.25" customHeight="1" thickBot="1">
      <c r="A6" s="139"/>
      <c r="B6" s="257" t="s">
        <v>6</v>
      </c>
      <c r="C6" s="258" t="s">
        <v>7</v>
      </c>
      <c r="D6" s="258" t="s">
        <v>8</v>
      </c>
      <c r="E6" s="258" t="s">
        <v>9</v>
      </c>
      <c r="F6" s="335" t="s">
        <v>10</v>
      </c>
      <c r="G6" s="336"/>
      <c r="H6" s="259" t="s">
        <v>11</v>
      </c>
      <c r="L6"/>
    </row>
    <row r="7" spans="1:8" ht="22.5" customHeight="1" thickBot="1" thickTop="1">
      <c r="A7" s="139"/>
      <c r="B7" s="260"/>
      <c r="C7" s="102"/>
      <c r="D7" s="103"/>
      <c r="E7" s="103"/>
      <c r="F7" s="104" t="s">
        <v>12</v>
      </c>
      <c r="G7" s="104" t="s">
        <v>13</v>
      </c>
      <c r="H7" s="261"/>
    </row>
    <row r="8" spans="1:8" ht="22.5" customHeight="1" thickTop="1">
      <c r="A8" s="139"/>
      <c r="B8" s="262"/>
      <c r="C8" s="139"/>
      <c r="D8" s="136"/>
      <c r="E8" s="136"/>
      <c r="F8" s="137"/>
      <c r="G8" s="137"/>
      <c r="H8" s="274"/>
    </row>
    <row r="9" spans="1:16" ht="26.25" customHeight="1">
      <c r="A9" s="139"/>
      <c r="B9" s="262">
        <v>7.1</v>
      </c>
      <c r="C9" s="140" t="s">
        <v>238</v>
      </c>
      <c r="D9" s="105"/>
      <c r="E9" s="105"/>
      <c r="F9" s="106"/>
      <c r="G9" s="106"/>
      <c r="H9" s="263"/>
      <c r="P9"/>
    </row>
    <row r="10" spans="1:8" ht="69" customHeight="1">
      <c r="A10" s="139"/>
      <c r="B10" s="264"/>
      <c r="C10" s="211" t="s">
        <v>256</v>
      </c>
      <c r="D10" s="105"/>
      <c r="E10" s="105"/>
      <c r="F10" s="106"/>
      <c r="G10" s="106"/>
      <c r="H10" s="263"/>
    </row>
    <row r="11" spans="1:8" ht="26.25" customHeight="1">
      <c r="A11" s="139"/>
      <c r="B11" s="268" t="s">
        <v>351</v>
      </c>
      <c r="C11" s="241" t="s">
        <v>255</v>
      </c>
      <c r="D11" s="296" t="s">
        <v>196</v>
      </c>
      <c r="E11" s="150">
        <v>1</v>
      </c>
      <c r="F11" s="213"/>
      <c r="G11" s="213">
        <v>0</v>
      </c>
      <c r="H11" s="266">
        <f>G11*E11</f>
        <v>0</v>
      </c>
    </row>
    <row r="12" spans="1:8" ht="26.25" customHeight="1">
      <c r="A12" s="139"/>
      <c r="B12" s="268" t="s">
        <v>352</v>
      </c>
      <c r="C12" s="241"/>
      <c r="D12" s="296" t="s">
        <v>196</v>
      </c>
      <c r="E12" s="150"/>
      <c r="F12" s="213"/>
      <c r="G12" s="213"/>
      <c r="H12" s="266"/>
    </row>
    <row r="13" spans="1:8" ht="26.25" customHeight="1">
      <c r="A13" s="139"/>
      <c r="B13" s="265" t="s">
        <v>353</v>
      </c>
      <c r="C13" s="122"/>
      <c r="D13" s="150" t="s">
        <v>196</v>
      </c>
      <c r="E13" s="150"/>
      <c r="F13" s="213"/>
      <c r="G13" s="213"/>
      <c r="H13" s="266"/>
    </row>
    <row r="14" spans="1:8" ht="26.25" customHeight="1">
      <c r="A14" s="139"/>
      <c r="B14" s="265" t="s">
        <v>354</v>
      </c>
      <c r="C14" s="122"/>
      <c r="D14" s="150" t="s">
        <v>3</v>
      </c>
      <c r="E14" s="150"/>
      <c r="F14" s="213"/>
      <c r="G14" s="213"/>
      <c r="H14" s="266"/>
    </row>
    <row r="15" spans="1:8" ht="26.25" customHeight="1">
      <c r="A15" s="139"/>
      <c r="B15" s="265"/>
      <c r="C15" s="210"/>
      <c r="D15" s="150"/>
      <c r="E15" s="150"/>
      <c r="F15" s="213"/>
      <c r="G15" s="213"/>
      <c r="H15" s="266"/>
    </row>
    <row r="16" spans="1:8" ht="27.75" customHeight="1">
      <c r="A16" s="139"/>
      <c r="B16" s="267">
        <v>7.2</v>
      </c>
      <c r="C16" s="250" t="s">
        <v>239</v>
      </c>
      <c r="D16" s="150"/>
      <c r="E16" s="150"/>
      <c r="F16" s="213"/>
      <c r="G16" s="213"/>
      <c r="H16" s="266"/>
    </row>
    <row r="17" spans="1:8" ht="27.75" customHeight="1">
      <c r="A17" s="139"/>
      <c r="B17" s="267"/>
      <c r="C17" s="210"/>
      <c r="D17" s="150"/>
      <c r="E17" s="150"/>
      <c r="F17" s="213"/>
      <c r="G17" s="213"/>
      <c r="H17" s="266"/>
    </row>
    <row r="18" spans="1:8" ht="67.5" customHeight="1">
      <c r="A18" s="139"/>
      <c r="B18" s="265"/>
      <c r="C18" s="211"/>
      <c r="D18" s="105"/>
      <c r="E18" s="105"/>
      <c r="F18" s="106"/>
      <c r="G18" s="106"/>
      <c r="H18" s="263"/>
    </row>
    <row r="19" spans="1:8" ht="27.75" customHeight="1">
      <c r="A19" s="139"/>
      <c r="B19" s="265"/>
      <c r="C19" s="123"/>
      <c r="D19" s="105"/>
      <c r="E19" s="105"/>
      <c r="F19" s="106"/>
      <c r="G19" s="106"/>
      <c r="H19" s="263"/>
    </row>
    <row r="20" spans="1:8" ht="27.75" customHeight="1">
      <c r="A20" s="139"/>
      <c r="B20" s="265"/>
      <c r="C20" s="123"/>
      <c r="D20" s="105"/>
      <c r="E20" s="105"/>
      <c r="F20" s="106"/>
      <c r="G20" s="106"/>
      <c r="H20" s="263"/>
    </row>
    <row r="21" spans="1:8" ht="28.5" customHeight="1">
      <c r="A21" s="139"/>
      <c r="B21" s="267"/>
      <c r="C21" s="131"/>
      <c r="D21" s="105"/>
      <c r="E21" s="105"/>
      <c r="F21" s="106"/>
      <c r="G21" s="106"/>
      <c r="H21" s="263"/>
    </row>
    <row r="22" spans="1:8" ht="28.5" customHeight="1">
      <c r="A22" s="139"/>
      <c r="B22" s="265"/>
      <c r="C22" s="122"/>
      <c r="D22" s="105"/>
      <c r="E22" s="105"/>
      <c r="F22" s="106"/>
      <c r="G22" s="106"/>
      <c r="H22" s="263"/>
    </row>
    <row r="23" spans="1:8" ht="28.5" customHeight="1">
      <c r="A23" s="139"/>
      <c r="B23" s="265"/>
      <c r="C23" s="123"/>
      <c r="D23" s="105"/>
      <c r="E23" s="105"/>
      <c r="F23" s="106"/>
      <c r="G23" s="106"/>
      <c r="H23" s="263"/>
    </row>
    <row r="24" spans="1:8" ht="28.5" customHeight="1">
      <c r="A24" s="139"/>
      <c r="B24" s="265"/>
      <c r="C24" s="123"/>
      <c r="D24" s="105"/>
      <c r="E24" s="105"/>
      <c r="F24" s="106"/>
      <c r="G24" s="106"/>
      <c r="H24" s="263"/>
    </row>
    <row r="25" spans="1:8" ht="27.75" customHeight="1" thickBot="1">
      <c r="A25" s="139"/>
      <c r="B25" s="279"/>
      <c r="C25" s="280"/>
      <c r="D25" s="271"/>
      <c r="E25" s="271"/>
      <c r="F25" s="272"/>
      <c r="G25" s="272"/>
      <c r="H25" s="273"/>
    </row>
    <row r="26" spans="2:8" ht="27.75" customHeight="1" thickBot="1">
      <c r="B26" s="113"/>
      <c r="C26" s="113"/>
      <c r="D26" s="114"/>
      <c r="E26" s="114"/>
      <c r="F26" s="115"/>
      <c r="G26" s="115"/>
      <c r="H26" s="215">
        <f>SUM(H11:H25)</f>
        <v>0</v>
      </c>
    </row>
    <row r="27" spans="2:8" ht="27.75" customHeight="1" thickTop="1">
      <c r="B27" s="113"/>
      <c r="D27" s="114"/>
      <c r="E27" s="114"/>
      <c r="F27" s="115"/>
      <c r="G27" s="115"/>
      <c r="H27" s="115"/>
    </row>
  </sheetData>
  <sheetProtection/>
  <mergeCells count="3">
    <mergeCell ref="F3:H3"/>
    <mergeCell ref="B4:G4"/>
    <mergeCell ref="F6:G6"/>
  </mergeCells>
  <printOptions/>
  <pageMargins left="0.7480314960629921" right="0.5118110236220472" top="0.984251968503937" bottom="0.984251968503937" header="0.5118110236220472" footer="0.5118110236220472"/>
  <pageSetup fitToHeight="2" fitToWidth="1" horizontalDpi="600" verticalDpi="600" orientation="portrait" paperSize="9" scale="45" r:id="rId1"/>
  <headerFooter alignWithMargins="0">
    <oddFooter>&amp;CDPWH01MP0006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Henda</dc:creator>
  <cp:keywords/>
  <dc:description/>
  <cp:lastModifiedBy>Victor Sambokwe</cp:lastModifiedBy>
  <cp:lastPrinted>2022-02-21T10:13:36Z</cp:lastPrinted>
  <dcterms:created xsi:type="dcterms:W3CDTF">2007-06-01T09:22:15Z</dcterms:created>
  <dcterms:modified xsi:type="dcterms:W3CDTF">2024-02-19T12:51:13Z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HENK-THINKPAD\henk_</vt:lpwstr>
  </property>
  <property fmtid="{D5CDD505-2E9C-101B-9397-08002B2CF9AE}" pid="3" name="Order">
    <vt:lpwstr>254400.000000000</vt:lpwstr>
  </property>
  <property fmtid="{D5CDD505-2E9C-101B-9397-08002B2CF9AE}" pid="4" name="display_urn:schemas-microsoft-com:office:office#Author">
    <vt:lpwstr>HENK-THINKPAD\henk_</vt:lpwstr>
  </property>
</Properties>
</file>